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45" windowHeight="10740" tabRatio="821" activeTab="0"/>
  </bookViews>
  <sheets>
    <sheet name="ZZK" sheetId="1" r:id="rId1"/>
    <sheet name="Kwalif - DR" sheetId="2" r:id="rId2"/>
    <sheet name="Kwalif - OSW" sheetId="3" r:id="rId3"/>
    <sheet name="Niekwalif - DR" sheetId="4" r:id="rId4"/>
    <sheet name="Niekwalif - KD" sheetId="5" r:id="rId5"/>
    <sheet name="Niekwalif - WOD" sheetId="6" r:id="rId6"/>
    <sheet name="Niekwalif - EN-kol" sheetId="7" r:id="rId7"/>
    <sheet name="Niekwalif - TEL" sheetId="8" r:id="rId8"/>
  </sheets>
  <definedNames>
    <definedName name="_xlnm.Print_Area" localSheetId="1">'Kwalif - DR'!$A$1:$H$214</definedName>
    <definedName name="_xlnm.Print_Area" localSheetId="2">'Kwalif - OSW'!$A$1:$H$30</definedName>
    <definedName name="_xlnm.Print_Area" localSheetId="3">'Niekwalif - DR'!$A$1:$H$139</definedName>
    <definedName name="_xlnm.Print_Area" localSheetId="6">'Niekwalif - EN-kol'!$A$1:$G$25</definedName>
    <definedName name="_xlnm.Print_Area" localSheetId="4">'Niekwalif - KD'!$A$1:$H$50</definedName>
    <definedName name="_xlnm.Print_Area" localSheetId="5">'Niekwalif - WOD'!$A$1:$H$28</definedName>
    <definedName name="_xlnm.Print_Area" localSheetId="0">'ZZK'!$A$1:$D$35</definedName>
    <definedName name="_xlnm.Print_Titles" localSheetId="1">'Kwalif - DR'!$2:$4</definedName>
    <definedName name="_xlnm.Print_Titles" localSheetId="2">'Kwalif - OSW'!$2:$3</definedName>
    <definedName name="_xlnm.Print_Titles" localSheetId="3">'Niekwalif - DR'!$2:$4</definedName>
  </definedNames>
  <calcPr fullCalcOnLoad="1"/>
</workbook>
</file>

<file path=xl/sharedStrings.xml><?xml version="1.0" encoding="utf-8"?>
<sst xmlns="http://schemas.openxmlformats.org/spreadsheetml/2006/main" count="835" uniqueCount="325">
  <si>
    <t>Nr poz.</t>
  </si>
  <si>
    <t>Opis robót</t>
  </si>
  <si>
    <t>Jm</t>
  </si>
  <si>
    <t>Ilość</t>
  </si>
  <si>
    <t>Cena</t>
  </si>
  <si>
    <t>Wartość</t>
  </si>
  <si>
    <t>1</t>
  </si>
  <si>
    <t>Roboty rozbiórkowe</t>
  </si>
  <si>
    <t>m2</t>
  </si>
  <si>
    <t>Rozebranie chodników, wysepek przystankowych i przejść dla pieszych z płyt betonowych 35x35x5 cm na podsypce piaskowej</t>
  </si>
  <si>
    <t>Rozebranie krawężników betonowych na podsypce cementowo-piaskowej</t>
  </si>
  <si>
    <t>m</t>
  </si>
  <si>
    <t>Rozebranie obrzeży 8x30 cm na podsypce piaskowej</t>
  </si>
  <si>
    <t>t</t>
  </si>
  <si>
    <t>Wycinki</t>
  </si>
  <si>
    <t>szt.</t>
  </si>
  <si>
    <t>Roboty ziemne</t>
  </si>
  <si>
    <t>Zdjęcie warstwy humusu wykonywane spycharkami</t>
  </si>
  <si>
    <t>m3</t>
  </si>
  <si>
    <t>Rozścielenie i zagęszczenie ziemi - wbudowanie w nasyp</t>
  </si>
  <si>
    <t>Ścieżka rowerowa F=10757m2 (km.0.00 - 5+090)</t>
  </si>
  <si>
    <t>Prace przygotowawcze</t>
  </si>
  <si>
    <t>Mechaniczne profilowanie i zagęszczenie podłoża pod warstwy konstrukcyjne nawierzchni w gruncie kat. I-IV</t>
  </si>
  <si>
    <t>Podbudowa</t>
  </si>
  <si>
    <t>Nawierzchnia właściwa</t>
  </si>
  <si>
    <t>Krawężniki/Obrzeża</t>
  </si>
  <si>
    <t>Rowki w gruncie kategorii III-IV o wymiarach 30x30cm pod krawężniki i ławy krawężnikowe</t>
  </si>
  <si>
    <t>Ława betonowa z oporem pod krawężniki</t>
  </si>
  <si>
    <t>Krawężniki betonowe o wymiarach 15x30cm wystające na podsypce cementowo-piaskowej</t>
  </si>
  <si>
    <t>Oporniki betonowe o wymiarach 12x25cm wtopione na podsypce cementowo-piaskowej</t>
  </si>
  <si>
    <t>Obrzeża betonowe o wymiarach 30x8cm na podsypce cementowo-piaskowej, z wypełnieniem spoin zaprawą cementową</t>
  </si>
  <si>
    <t>Jezdnia F=491+554=1045m2</t>
  </si>
  <si>
    <t>Warstwa dolna podbudowy z kruszywa łamanego KŁSM 0/31.5 mm o grubości po zagęszczeniu 20cm</t>
  </si>
  <si>
    <t>W-wa wyrównawcza z betonu asfaltowego AC22P 50/70- grubość warstwy po zagęszczeniu 3-4 cm</t>
  </si>
  <si>
    <t>W-wa podbudowy zasadniczej z betonu asfaltowego AC22P 35/50- grubość warstwy po zagęszczeniu 4 cm</t>
  </si>
  <si>
    <t>Nawierzchnia z mieszanek mineralno-bitumicznych żwirowo-piaskowych - warstwa ścieralna asfaltowa SMA 8 50/70- grubość po zagęszcz. 3 cm</t>
  </si>
  <si>
    <t>Wyspy F=16+26=42m2</t>
  </si>
  <si>
    <t>Warstwa dolna podbudowy z kruszywa łamanego KŁSM 0/31.5 mm o grubości po zagęszczeniu 15cm</t>
  </si>
  <si>
    <t>Chodniki F=774m2</t>
  </si>
  <si>
    <t>Nawierzchnia z betonowej kostki brukowej o grubości 8cm  - intergracyjna</t>
  </si>
  <si>
    <t>Jezdnia nakładka F=380m2</t>
  </si>
  <si>
    <t>Pobocze F=257m2</t>
  </si>
  <si>
    <t>Zjazdy F=315m2</t>
  </si>
  <si>
    <t>Zjazdy F=157m2</t>
  </si>
  <si>
    <t>Powierzchnie wyłączone z ruchu F=31m2</t>
  </si>
  <si>
    <t>Ściek F=111m2</t>
  </si>
  <si>
    <t>Rowki pod korytka betonowe</t>
  </si>
  <si>
    <t>Ścieki z prefabrykatów betonowych 60x15x50 na podsypce cementowo-piaskowej</t>
  </si>
  <si>
    <t>Ściek trójkątny L=44m2</t>
  </si>
  <si>
    <t>Ścieki z prefabrykatów betonowych 50x18x21 na podsypce cementowo-piaskowej</t>
  </si>
  <si>
    <t>Przepusty pod drogami</t>
  </si>
  <si>
    <t>Przebudowa przepustu DN1000 oraz przepust DN400</t>
  </si>
  <si>
    <t>Rozbiórka elementów betonowych</t>
  </si>
  <si>
    <t>m3 bet.</t>
  </si>
  <si>
    <t>Izolacje przeciwwodne z papy powierzchni poziomych na lepiku asfaltowym na gorąco - pierwsza warstwa</t>
  </si>
  <si>
    <t>Podsypka piaskowa z zagęszczeniem ręcznym - 3 cm grubość warstwy po zagęszczeniu</t>
  </si>
  <si>
    <t>Wzmocnienie skarp z płyt drogowych betonowych z wypełnieniem spoin piaskiem</t>
  </si>
  <si>
    <t>Przepusty rurowe pod zjazdami - rury betonowe o śr. 100 cm</t>
  </si>
  <si>
    <t>Montaż rurociągów z rur polietylenowych spiralnie karbowanych(PE, PEHD) o śr.zewnętrznej 400 mm</t>
  </si>
  <si>
    <t>Przepust DN1200 oraz przepust DN600</t>
  </si>
  <si>
    <t>Podsypka piaskowa z zagęszczeniem mechanicznym - 3 cm grubość warstwy po zagęszczeniu</t>
  </si>
  <si>
    <t>Wzmocnienie podłoża przy pomocy georusztu trójosiowego</t>
  </si>
  <si>
    <t>Przepusty rurowe pod zjazdami - rury CC-GRP DN1200</t>
  </si>
  <si>
    <t>Montaż rurociągów z rur polietylenowych (PE, PEHD) o śr. 600 mm</t>
  </si>
  <si>
    <t>Przepusty DN400</t>
  </si>
  <si>
    <t>Montaż rurociągów z rur polietylenowych (PE, PEHD) o śr.zewnętrznej 400 mm</t>
  </si>
  <si>
    <t>Bariery ochronne</t>
  </si>
  <si>
    <t>Bariery ochronne stalowe U-12a</t>
  </si>
  <si>
    <t>Wygrodzenia dla płazów z siatki wysokości 50 cm montowanej na słupkach</t>
  </si>
  <si>
    <t>Mur oporowy L=175,5m</t>
  </si>
  <si>
    <t>Mur oporowy</t>
  </si>
  <si>
    <t>Mur oporowy z gabionów L=710m</t>
  </si>
  <si>
    <t>Mur oporowy z gabionów</t>
  </si>
  <si>
    <t>Organizacja ruchu</t>
  </si>
  <si>
    <t>Słupki do znaków drogowych z rur stalowych o średnicy 70mm</t>
  </si>
  <si>
    <t>szt</t>
  </si>
  <si>
    <t>Przymocowanie znaków zakazu, nakazu, ostrzegawczych i informacyjnych o powierzchni do 0,3m2</t>
  </si>
  <si>
    <t>Linie segregacyjne i krawędziowe przerywane malowane mechanicznie</t>
  </si>
  <si>
    <t>Wiata przystankowa</t>
  </si>
  <si>
    <t>kpl.</t>
  </si>
  <si>
    <t>Koszty kwalifikowalne
Branża drogowa</t>
  </si>
  <si>
    <t>Koszty niekwalifikowalne
Branża drogowa</t>
  </si>
  <si>
    <t>Opis pozycji</t>
  </si>
  <si>
    <t>J.m.</t>
  </si>
  <si>
    <t>Rozbudowa oświetlenia w m. Kapalica</t>
  </si>
  <si>
    <t>Przestawienie trasowe szafy oświetlenia ulicznego</t>
  </si>
  <si>
    <t>Wykopy ręczne wraz z zasypaniem, dla słupów oświetleniowych, przy
głębokości wykopów do 1,5 m w gruncie kat.III</t>
  </si>
  <si>
    <t>Ręczne stawianie słupów oświetleniowych na fundamencie prefabrykowanym, w gr.kat.I-III: słup aluminiowy o wys. 9m z wysięgnikiem jednoramiennym o dł. 1,2m</t>
  </si>
  <si>
    <t>Montaż na zamontowanym wysięgniku opraw LED o mocy 55W</t>
  </si>
  <si>
    <t>Ręczne kopanie rowów dla kabli w gruncie kat.III, przy szerokości dna wykopu do 0,4 m i głębokości rowu do 0,8 m</t>
  </si>
  <si>
    <t>Mechaniczne kopanie rowów dla kabli w gruncie kat.III-IV koparko-spycharką 0,15 m3, przy szerokości dna rowu do 0,4 m i głębokości rowu do 0,8 m</t>
  </si>
  <si>
    <t>Nasypanie warstwy piasku na dnie rowu kablowego o szerokości: do 0.4 m (podsypka)</t>
  </si>
  <si>
    <t>Układanie w wykopie rur ochronnych; rury osłonowe gładkie HDPE 110</t>
  </si>
  <si>
    <t>Ręczne układanie w rowach kablowych, kabli wielożyłowych o masie: ponad 0.5 do 1.0 kg/m , z przykryciem folią, kabel typu YAKY 4x 25;0,6/1kV</t>
  </si>
  <si>
    <t>Układanie w rurze kabla YAKY 4x25mm</t>
  </si>
  <si>
    <t>Nasypanie warstwy przesianej ziemi na dnie rowu kablowego o szerokości: do 0.4 m (nadsypka)</t>
  </si>
  <si>
    <t>Ręczne zasypywanie rowów dla kabli w gruncie kat.III, przy szerokości dna wykopu do 0,4 m i głębokości rowu do 0,6 m</t>
  </si>
  <si>
    <t>Mechaniczne zasypywanie rowów dla kabli w gruncie kat.III-IV, spycharkokoparką 0,15 m3, przy szerokości dna wykopu 0,4 m i głębokości rowu do 0,6 m</t>
  </si>
  <si>
    <t>Wciąganie przewodów z udziałem podnośnika samochodowego: w słup lub rury osłonowe, kabel YDY 5x2,5mm</t>
  </si>
  <si>
    <t>Montaż złącza słupowego 1x25A Bi-Wts-4A</t>
  </si>
  <si>
    <t>Montaż złączki 2-bieg.</t>
  </si>
  <si>
    <t>Mechaniczne pogrążanie uziomów pionowych prętowych w gruncie: kat.III: uziom Fe/Zn śr. 18 mm</t>
  </si>
  <si>
    <t>Montaż uziomu z bednarki o przekroju 30x4 w wykopie: bednarka Fe/Zn 30x4</t>
  </si>
  <si>
    <t>Badania i pomiary instalacji uziemienia ochronnego lub roboczego - pierwszy pomiar</t>
  </si>
  <si>
    <t>Badanie linii kablowej: niskiego napięcia - kabel 4-żyłowy</t>
  </si>
  <si>
    <t>Demontaż słupów oświetleniowych z wysięgnikiem i oprawą</t>
  </si>
  <si>
    <t>Demontaż kabli wielożyłowych układanych w ziemi, o masie: ponad 0,5 do 1,0 kg/m /grunt kat.III-IV/</t>
  </si>
  <si>
    <t>100 m</t>
  </si>
  <si>
    <t>Wartość kosztorysowa robót netto:</t>
  </si>
  <si>
    <t>Koszty kwalifikowalne
Branża elektryczna. Oświetlenie</t>
  </si>
  <si>
    <t>W-wa ścieralna z betonu asfaltowego AC5S - grubość warstwy po zagęszczeniu 4 cm</t>
  </si>
  <si>
    <t>Bariery jednostronne H1W2</t>
  </si>
  <si>
    <t>Przebudowa/rozbudowa drogi powiatowej nr 2486P Pobiedziska-Iwno (do węzła S5), gmina Pobiedziska i Kostrzyn, województwo wielkopolskie 
– etap 1 – budowa ścieżki rowerowej</t>
  </si>
  <si>
    <t>ZBIORCZE  ZESTAWIENIE  KOSZTÓW</t>
  </si>
  <si>
    <t>Wyszczególnienie elementów</t>
  </si>
  <si>
    <t>Koszty kwalifikowalne
Wartość zł</t>
  </si>
  <si>
    <t>Koszty niekwalifikowalne
Wartość zł</t>
  </si>
  <si>
    <t>RAZEM (netto)</t>
  </si>
  <si>
    <t>Podatek VAT 23%</t>
  </si>
  <si>
    <t>Roboty pomiarowe przy liniowych robotach ziemnych - trasa dróg w terenie równinnym</t>
  </si>
  <si>
    <t>km</t>
  </si>
  <si>
    <t>Roboty ziemne wykonywane koparkami  w gruncie kat. I-II z transportem urobku na składowisko Wykonawcy  - wykopy pod kolektory, studnie i wpusty</t>
  </si>
  <si>
    <t>Wykopy liniowe o szerokości 0,8-2,5 m i głębokości do 3,0 m o ścianach pionowych w gruntach suchych
kat. I-II z ręcznym wydobyciem urobku</t>
  </si>
  <si>
    <t>Pełne umocnienie pionowych _ścian wykopów liniowych o gł. do 3 m palami szalunkowymi (wypraskami) w gruntach nawodnionych kat. I-II wraz z rozbiórką</t>
  </si>
  <si>
    <t>Igłofiltry o średnicy do 50 mm wpłukiwane w grunt bezpośrednio z obsypki do głębokości 4 m.</t>
  </si>
  <si>
    <t>Pompowanie próbne pomiarowe lub oczyszczające z otworów o śr. 150-500 mm</t>
  </si>
  <si>
    <t>godz.</t>
  </si>
  <si>
    <t>Kanały rurowe - podłoża z materiałów sypkich o grubości 20 cm</t>
  </si>
  <si>
    <t>Ręczne zasypywanie wykopów liniowych o ścianach pionowych, szer. wykopu 0,8-1,5 m -obsypka rurociągu 20 cm ponad wierzch rury oraz wpustów i studni</t>
  </si>
  <si>
    <t>Zasypywanie wykopów spycharkami z przemieszczeniem gruntu na odległość 10 m w gruncie kat. I-III</t>
  </si>
  <si>
    <t>Podłoża i obsypki z kruszyw naturalnych dowiezionych - wymiana gruntu</t>
  </si>
  <si>
    <t>Zagęszczenie nasypów ubijakami mechanicznymi; grunty sypkie kat. I-III Wskaźnik zagęszczenia Js = 0.98</t>
  </si>
  <si>
    <t>Roboty instalacyjne</t>
  </si>
  <si>
    <t>Montaż rurociągów z rur SN12 PP-B o śr.zewnętrznej  200 mm - wykopy umocnione</t>
  </si>
  <si>
    <t>Kanały z rur PEHD SN12 o śr. nominalnej 300 mm - wykopy umocnione</t>
  </si>
  <si>
    <t>Studnie rewizyjne z kręgów betonowych o śr. 1000 mm w gotowym wykopie</t>
  </si>
  <si>
    <t>stud.</t>
  </si>
  <si>
    <t>Studzienki ściekowe uliczne betonowe o śr.500 mm z osadnikiem bez syfonu</t>
  </si>
  <si>
    <t>Wylot kanału DN300 wg KPED z umocnieniem</t>
  </si>
  <si>
    <t>kpl</t>
  </si>
  <si>
    <t>Separator AQUAFIX SK2BP 6-10/0100</t>
  </si>
  <si>
    <t>Likwidacja istniejących kanałów , wpustów i studni</t>
  </si>
  <si>
    <t>Montaż konstrukcji podwieszeń kabli energetycznych i telekomunikacyjnych typu lekkiego o rozpiętości
elementu 4.0 m</t>
  </si>
  <si>
    <t>Demontaż konstrukcji podwieszeń kabli energetycznych i telekomunikacyjnych typu lekkiego
o rozpiętości elementu 4.0 m</t>
  </si>
  <si>
    <t>Próba wodna szczelności sieci wodociągowych z rur
typu HOBAS, PCW, PVC, PE, PEHD o śr. 200 mm</t>
  </si>
  <si>
    <t>200m -1</t>
  </si>
  <si>
    <t>Próba wodna szczelności sieci kanalizacji deszczowej z rur typu HOBAS, PCW, PVC, PE, PEHD o śr. 300 mm</t>
  </si>
  <si>
    <t>1. Kanalizacja deszczowa - Km 0+015</t>
  </si>
  <si>
    <t>2. Kanalizacja deszczwa - Kapalica</t>
  </si>
  <si>
    <t>Wylot kanału DN200 wg KPED z umocnieniem</t>
  </si>
  <si>
    <t>Próba wodna szczelności sieci kanalizacji deszczowej z rur typu HOBAS, PCW, PVC, PE, PEHD o śr. 200 mm</t>
  </si>
  <si>
    <t>Roboty ziemne wykonywane koparkami  w gruncie kat. I-II z transportem urobku na składowisko Wykonawcy  - wykopy pod kolektory</t>
  </si>
  <si>
    <t>Ręczne zasypywanie wykopów liniowych o ścianach pionowych, szer. wykopu 0,8-1,5 m -obsypka rurociągu 20 cm ponad wierzch rury</t>
  </si>
  <si>
    <t>Sieci wodociągowe - montaż rurociągów z rur PE100 SDR11 o śr.zewnętrznej 110mm - wykopy umocnione</t>
  </si>
  <si>
    <t>Sieci wodociągowe - montaż rurociągów z rur PE100 SDR11 o śr.zewnętrznej 250 mm - wykopy umocnione - rura ochronna</t>
  </si>
  <si>
    <t>Kształtki</t>
  </si>
  <si>
    <t>Przepięcie istniejących hydrantów na odcinku 2 sieci wodociągowej</t>
  </si>
  <si>
    <t>Likwidacja istniejącego wodociągu</t>
  </si>
  <si>
    <t>Oznakowanie trasy wodociągu ułożonego w ziemi taśmą z tworzywa sztucznego</t>
  </si>
  <si>
    <t>Oznakowanie trasy wodociągu na słupku stalowym</t>
  </si>
  <si>
    <t>Próba pneumatyczna szczelności sieci wodociągowych z rur typu HOBAS, PVC, PE, PEHD o śr. 100  mm</t>
  </si>
  <si>
    <t>Dezynfekcja rurociągów sieci wodociągowych o _śr.nominalnej do 150 mm</t>
  </si>
  <si>
    <t>Jednokrotne płukanie sieci wodociągowej o _śr. nominalnej do 150 mm</t>
  </si>
  <si>
    <t>Koszty niekwalifikowalne
Branża sanitarna. Kanalizacja deszczowa</t>
  </si>
  <si>
    <t>Koszty niekwalifikowalne
Branża wodociągowa</t>
  </si>
  <si>
    <t>BRANŻA TELEKOMUNIKACYJNA</t>
  </si>
  <si>
    <t>Zabezpieczenie sieci telekomunikacyjnej</t>
  </si>
  <si>
    <t>Ręczne kopanie rowów dla kabli i/lub rur osłonowych w gruncie kat.III, przy szerokości dna wykopu do 0,4 m i głębokości rowu do 1,0 m</t>
  </si>
  <si>
    <t>Nasypanie warstwy piasku na dnie rowu kablowego o szerokości: do 0.4 m - podsypka</t>
  </si>
  <si>
    <t>Układanie w wykopie rur ochronnych HDPEd o średnicy 160mm (rury dwudzielne PS)</t>
  </si>
  <si>
    <t>Nasypanie warstwy piasku na dnie rowu kablowego o szerokości: do 0.4 m - przykrycie kabla</t>
  </si>
  <si>
    <t>Ręczne zasypywanie rowów dla kabli i/lub rur osłonowych w gruncie kat.III, przy szerokości dna wykopu do 0,4 m i głębokości rowu do 0,8 m</t>
  </si>
  <si>
    <t>Usunięcie kolizji energetycznych</t>
  </si>
  <si>
    <t>Wykop mechaniczny pod słupy wirowane 1-żerdziowe, o długości: 10,5 m - koparko-spycharką z deskowaniem</t>
  </si>
  <si>
    <t>stan</t>
  </si>
  <si>
    <t>Montaż i stawianie słupów wirowanych jednożerdziowych, z ustojem prefabrykowanym typu Uo, z żerdziami o długości: 10,5 m: słup P 10,5/4,3</t>
  </si>
  <si>
    <t>słup</t>
  </si>
  <si>
    <t>Montaż i stawianie słupów wirowanych jednożerdziowych, z ustojem prefabrykowanym typu Uo, z żerdziami o długości: 10,5 m: słup N 10,5/12</t>
  </si>
  <si>
    <t>Montaż i stawianie słupów wirowanych jednożerdziowych, z ustojem prefabrykowanym typu U3b, z żerdziami o długości: 10,5 m: słup K 10,5/15</t>
  </si>
  <si>
    <t>Montaż uzbrojenia krańcowego dla linii izolowanej na słupie wirowanym nn</t>
  </si>
  <si>
    <t>Montaż ograniczników przepięć nn na konstrukcji słupów lub stacji transformatorowej, typu: GXO 0,66/5kA</t>
  </si>
  <si>
    <t>Montaż uziomu z bednarki ocynk. o przekroju 25x4 w wykopie</t>
  </si>
  <si>
    <t>Mechaniczne pogrążanie uziomów pionowych prętowych w gruncie: kat.III: pręt stalowy ocynkowany fi=18mm</t>
  </si>
  <si>
    <t>Badania i pomiary instalacji uziemienia ochronnego lub roboczego: pierwszy pomiar</t>
  </si>
  <si>
    <t xml:space="preserve">Przełożenie wysięgnika 1-ramiennego z oprawą oświetleniową (nowy wysięgnik Wo-5 i oprawa z demontażu) na nowy słup </t>
  </si>
  <si>
    <t>Montaż przewodów izolowanych linii napowietrznych NN, typu AsXSn lub podobnych, o przekroju 2x25 mm2</t>
  </si>
  <si>
    <t>Montaż przewodów izolowanych linii napowietrznych NN, typu AsXSn lub podobnych, o przekroju 4x25 mm2</t>
  </si>
  <si>
    <t>Montaż przewodów izolowanych linii napowietrznych NN, typu AsXSn lub podobnych, o przekroju 4x70 mm2</t>
  </si>
  <si>
    <t>Demontaż słupów żelbetowych linii napowietrznej NN pojedyńczych</t>
  </si>
  <si>
    <t>Demontaż słupów żelbetowych linii napowietrznej NN rozkracznych</t>
  </si>
  <si>
    <t>Demontaż przewodów nieizolowanych linii napowietrznej, o przekroju przewodu do 95 mm2, z przeznaczeniem na złom</t>
  </si>
  <si>
    <t>km/prz.</t>
  </si>
  <si>
    <t>Demontaż przewodów izolowanych linii napowietrznej AsXSn z przeznaczeniem na złom</t>
  </si>
  <si>
    <t>Koszty niekwalifikowalne
Branża telekomunikacyjna</t>
  </si>
  <si>
    <t>Koszty niekwalifikowalne
Branża elektryczna. Usunięcie kolizji</t>
  </si>
  <si>
    <t>BRANŻA DROGOWA</t>
  </si>
  <si>
    <t>BRANŻA. ELEKTRYCZNA. OŚWIETLENIE</t>
  </si>
  <si>
    <t>BRANŻA SANITARNA. KANALIZACJA DESZCZOWA</t>
  </si>
  <si>
    <t>BRANŻA WODOCIĄGOWA</t>
  </si>
  <si>
    <t>BRANŻA. ELEKTRYCZNA. USUNIĘCIE KOLIZJI</t>
  </si>
  <si>
    <t>1.1. Wymagania ogólne</t>
  </si>
  <si>
    <t>Koszt zabezpieczenia robót i projekt organizacji ruchu</t>
  </si>
  <si>
    <t>1.2. Roboty przygotowawcze</t>
  </si>
  <si>
    <t>1.2.1. Odtworzenie trasy i punktów wysokościowych</t>
  </si>
  <si>
    <t>Zdjęcie warstwy humusu wykonywane spycharkami (grubości 30 cm) wraz z wywozem nadmiaru humusu</t>
  </si>
  <si>
    <t>Rozebranie mechaniczne nawierzchni z mieszanek mineralno-bitumicznych grubości 11 cm z odwiezieniem kory asfaltowej na place składowe Wykonawcy</t>
  </si>
  <si>
    <t>Rozebranie mechaniczne nawierzchni z mieszanek mineralno-bitumicznych grubości 7 cm z odwiezieniem kory asfaltowej na place składowe Wykonawcy</t>
  </si>
  <si>
    <t>Rozebranie mechaniczne podbudowy z kruszywa łamanego KŁSM 0/31,5mm grubości 22 cm z wywozem na składowisko Wykonawcy</t>
  </si>
  <si>
    <t>Rozebranie mechaniczne nawierzchni z mieszanek mineralno-bitumicznych grubości 14 cm z odwiezieniem kory asfaltowej na place składowe Wykonawcy</t>
  </si>
  <si>
    <t>Rozebranie mechaniczne podbudowy z kruszywa łamanego KŁSM 0/31,5mm grubości 20 cm z wywozem na składowisko Wykonawcy</t>
  </si>
  <si>
    <t>Rozebranie ogrodzenia z siatki</t>
  </si>
  <si>
    <t>Rozebranie ogrodzenia kutego</t>
  </si>
  <si>
    <t>Frezowanie nawierzchni bitumicznej o gr. 5 cm wraz z odwiezieniem pofrezu na składowisko Zamawiającego (odl.25km)</t>
  </si>
  <si>
    <t>Rozebranie ogrodzenia z siatki na podmurowce</t>
  </si>
  <si>
    <t>24,4m -1</t>
  </si>
  <si>
    <t>odc.24,4m</t>
  </si>
  <si>
    <t>Przebudowa istniejącego hydarntu na podziemny</t>
  </si>
  <si>
    <t>Rozbiórka istniejących przepustów</t>
  </si>
  <si>
    <t>Rozbiórka wiaty przystankowej</t>
  </si>
  <si>
    <t>Wykonywanie wykopów spycharkami gąsienicowymi o mocy 74 kW (100 KM) z wykorzystaniem gruntu do wbudowania w nasyp</t>
  </si>
  <si>
    <t>1.3. Roboty ziemne</t>
  </si>
  <si>
    <t>2. Ścieżka rowerowa F=296m2 (km 1+980 - 2+090; km 5+090 - 5+110)</t>
  </si>
  <si>
    <t>2.1. Prace przygotowawcze</t>
  </si>
  <si>
    <t>2.2. Podbudowa</t>
  </si>
  <si>
    <t>2.3. Nawierzchnia właściwa</t>
  </si>
  <si>
    <t>2.3. Krawężniki/Obrzeża</t>
  </si>
  <si>
    <t>Podbudowa zasadnicza z kruszywa łamanego KŁSM 0/31,5 mm o grubości po zagęszczeniu 10cm</t>
  </si>
  <si>
    <t>Podbudowa z gruntu stabilizowanego cementem C1.5/2.0, (wsk. zagęszczenia Is=0,97 i wtórny moduł odkształcenia E2=80MPa) grubości po zagęszczeniu 10cm</t>
  </si>
  <si>
    <t>Ława betonowa z oporem pod krawężniki i obrzeża</t>
  </si>
  <si>
    <t>Ława betonowa z oporem pod obrzeża</t>
  </si>
  <si>
    <t>Obrzeża betonowe o wymiarach 30x8 cm na podsypce cementowo-piaskowej, z wypełnieniem spoin zaprawą cementową</t>
  </si>
  <si>
    <t>3.1. Prace przygotowawcze</t>
  </si>
  <si>
    <t>3. Jezdnia nowa F=6195m2</t>
  </si>
  <si>
    <t>W-wa z kruszywa łamanego KŁSM 0/31,5 mm o grubości po zagęszczeniu 65cm - w m-cu georusztu</t>
  </si>
  <si>
    <t>Podbudowa z gruntu stabilizowanego cementem C3/4, (wsk. zagęszczenia Is=0,97 i wtórny moduł odkształcenia E2=80MPa) grubości po zagęszczeniu 25cm</t>
  </si>
  <si>
    <t>Podbudowa z gruntu stabilizowanego cementem C3/4, (wsk. zagęszczenia Is=0,97 i wtórny moduł odkształcenia E2=80MPa) grubości po zagęszczeniu 15cm</t>
  </si>
  <si>
    <t>Warstwa wyrównacza z betonu asfaltowego AC16W o grubości 3 cm</t>
  </si>
  <si>
    <t>Podbudowa zasadnicza z betonu asfaltowego AC22P o grubości 9 cm</t>
  </si>
  <si>
    <t>3.2. Podbudowa</t>
  </si>
  <si>
    <t>3.3. Nawierzchnia właściwa</t>
  </si>
  <si>
    <t>3.4. Krawężniki/Obrzeża</t>
  </si>
  <si>
    <t>Warstwa ścieralna z mieszanki grysowo-mastyksowej z SMA8 o grubości 3 cm</t>
  </si>
  <si>
    <t>Krawężniki betonowe o wymiarach 15x30 cm na podsypce cementowo-piaskowej</t>
  </si>
  <si>
    <t>4. Jezdnia poszerzenia F=250m2</t>
  </si>
  <si>
    <t>4.1. Podbudowa</t>
  </si>
  <si>
    <t>Podbudowa zasadnicza z kruszywa łamanego KŁSM 0/31,5 mm o grubości po zagęszczeniu 20cm</t>
  </si>
  <si>
    <t>4.2. Nawierzchnia właściwa</t>
  </si>
  <si>
    <t>5. Jezdnia nakładka F=662m2</t>
  </si>
  <si>
    <t>5.1. Podbudowa</t>
  </si>
  <si>
    <t>5.2. Nawierzchnia właściwa</t>
  </si>
  <si>
    <t>6. Zjazdy F=106m2</t>
  </si>
  <si>
    <t>6.1. Prace przygotowawcze</t>
  </si>
  <si>
    <t>6.2. Podbudowa</t>
  </si>
  <si>
    <t>Podbudowa zasadnicza z kruszywa łamanego KŁSM 0/31,5 mm o grubości po zagęszczeniu 15cm</t>
  </si>
  <si>
    <t>6.3. Nawierzchnia właściwa</t>
  </si>
  <si>
    <t>Nawierzchnia z betonowej kostki brukowej o grubości 8cm na podsypce cementowo-piaskowej o grubości 3 cm - kolor grafitowy</t>
  </si>
  <si>
    <t>6.4. Krawężniki/Obrzeża</t>
  </si>
  <si>
    <t>Ława betonowa z oporem pod oporniki</t>
  </si>
  <si>
    <t>7. Chodniki F=953m2</t>
  </si>
  <si>
    <t>7.1. Prace przygotowawcze</t>
  </si>
  <si>
    <t>7.2. Podbudowa</t>
  </si>
  <si>
    <t>7.3. Nawierzchnia właściwa</t>
  </si>
  <si>
    <t>Nawierzchnia z betonowej kostki brukowej o grubości 8cm na podsypce cementowo-piaskowej o grubości 5 cm kolor szary</t>
  </si>
  <si>
    <t>7.4. Krawężniki/Obrzeża</t>
  </si>
  <si>
    <t>8. Wyspy F=27m2</t>
  </si>
  <si>
    <t>8.1. Prace przygotowawcze</t>
  </si>
  <si>
    <t>8.2. Podbudowa</t>
  </si>
  <si>
    <t>8.3. Nawierzchnia właściwa</t>
  </si>
  <si>
    <t>Nawierzchnia z betonowej kostki brukowej o grubości 8cm na podsypce cementowo-piaskowej o grubości 3 cm - kolor czerwony</t>
  </si>
  <si>
    <t>8.4. Krawężniki/Obrzeża</t>
  </si>
  <si>
    <t>9. Zatoka autobusowa F=220m2</t>
  </si>
  <si>
    <t>9.1. Prace przygotowawcze</t>
  </si>
  <si>
    <t>9.2. Podbudowa</t>
  </si>
  <si>
    <t>Podbudowa z gruntu stabilizowanego cementem C3/4, (wsk. zagęszczenia Is=1,00 i wtórny moduł odkształcenia E2=100MPa) grubości po zagęszczeniu 15cm</t>
  </si>
  <si>
    <t>Podbudowa zasadnicza z betonu C16/20 (B-20) o grubości 22 cm</t>
  </si>
  <si>
    <t>9.3. Nawierzchnia właściwa</t>
  </si>
  <si>
    <t>10. Wiata</t>
  </si>
  <si>
    <t>11. Pobocze F=2017m2</t>
  </si>
  <si>
    <t>Warstwa kruszywa łamanego KŁSM 0/31,5mm o grubości po zagęszczeniu 15cm</t>
  </si>
  <si>
    <t>12. Organizacja ruchu</t>
  </si>
  <si>
    <t>13. Bariery ochronne</t>
  </si>
  <si>
    <t>14. Wygrodzenia dla płazów</t>
  </si>
  <si>
    <t>15. Ściany oporowe</t>
  </si>
  <si>
    <t>Mur oporowy z gabionów
km 2+985.80 – 3+010.00 (storna prawa) – ściana oporowa wys. do 2 m z kotwami iniekcyjnymi</t>
  </si>
  <si>
    <t>Mur oporowy z gabionów
km 3+860,50 – 3+870.00 (storna lewa) – ściana oporowa wys. do 1 m</t>
  </si>
  <si>
    <t>KOSZTORYS OFERTOWY</t>
  </si>
  <si>
    <t>Mechaniczne rozebranie nawierzchni z mieszanek mineralno-bitumicznych o grubości 5 cm - chodnik</t>
  </si>
  <si>
    <t>Załadunek i wywóz gruzu na składowisko wraz z opłatą za utylizację odpadów.</t>
  </si>
  <si>
    <t>Roboty ziemne wykonywane koparkami w gr.kat. III-IV z transp.urobku na odl.do 1 km sam.samowyład.</t>
  </si>
  <si>
    <t xml:space="preserve">Załadunek ładowarką kołową i wywóz gruntu na składowisko Wykonawcy </t>
  </si>
  <si>
    <t xml:space="preserve">Podbudowy z gruntu stabilizowanego cementem o Rm = 2.5 MPa, (wsk. zagęszczenia Is=0,97 i wtórny moduł odkształcenia E2=80MPa) grubości po zagęszczeniu 15cm </t>
  </si>
  <si>
    <t xml:space="preserve">Podbudowy z gruntu stabilizowanego cementem o Rm = 2.5 MPa, (wsk. zagęszczenia Is=0,97 i wtórny moduł odkształcenia E2=80MPa) grubości po zagęszczeniu 10cm </t>
  </si>
  <si>
    <t>Podbudowy z gruntu stabilizowanego cementem o Rm = 2.5 MPa, (wsk. zagęszczenia Is=0,97 i wtórny moduł odkształcenia E2=80MPa) - grubość podbudowy po zagęszczeniu 15cm</t>
  </si>
  <si>
    <t xml:space="preserve">Warstwa dolna podbudowy z kruszywa łamanego KŁSM 0/31.5 mm o grubości po zagęszczeniu 10cm </t>
  </si>
  <si>
    <t>Podbudowy z gruntu stabilizowanego cementem o Rm = 2.5 MPa, (wsk. zagęszczenia Is=0,97 i wtórny moduł odkształcenia E2=80MPa) grubości po zagęszczeniu 15cm</t>
  </si>
  <si>
    <t>Nawierzchnia z betonowej kostki brukowej o grubości 8cm koloru czerwonego bez względu na kształt na podsypce cementowo-piaskowej gr 3cm</t>
  </si>
  <si>
    <t>Nawierzchnia z betonowej kostki brukowej o grubości 8cm koloru szarego na podsypce cementowo-piaskowej gr 4cm</t>
  </si>
  <si>
    <t>Roboty remontowe - frezowanie nawierzchni bitumicznej o gr. 10 cm z wywozem materiału z rozbiórki na składowisko Wykonawcy</t>
  </si>
  <si>
    <t>Nawierzchnia z betonowej kostki brukowej o grubości 8cm koloru grafitowego na podsypce cementow-piaskowej gr 3cm</t>
  </si>
  <si>
    <t>Nawierzchnia z betonowej kostki brukowej o grubości 8cm koloru grafitowego na podsypce cementowo-piaskowej gr 3cm</t>
  </si>
  <si>
    <t>Nawierzchnia z betonowej kostki brukowej o grubości 8cm koloru grafitowego na podsypce cementowo-piaskowej gr 4cm</t>
  </si>
  <si>
    <t>Podbudowa betonowa bez dylatacji - grubość warstwy po zagęszczeniu 30 cm</t>
  </si>
  <si>
    <t>Podbudowa betonowa bez dylatacji - grubość warstwy po zagęszczeniu 30 cm - mieszanka niezwiązalna C50/30</t>
  </si>
  <si>
    <t>Wywóz ziemi samochodami samowyładowczymi na skadowisko Wykonawcy z załadowaniem i wyładowaniem gruntu kategorii: III</t>
  </si>
  <si>
    <t>Wycinka i karczowanie drzew zgodnie z Projektem zieleni  z wywozem karpin na składowisko Wykonawcy i wywozem dłużyc na O.D. Biskupice</t>
  </si>
  <si>
    <t>1.2.2. Zdjęcie warstwy humusu</t>
  </si>
  <si>
    <t>1.2.3. Rozbiórki</t>
  </si>
  <si>
    <t>Formowanie i zagęszczenie nasypów z dowiezionego piasku wraz z ceną zakupu.</t>
  </si>
  <si>
    <t>Formowanie i zagęszczanie nasypów z ziemi z dowozu gruntu z wykopów.</t>
  </si>
  <si>
    <t>Skropienie emulsją asfaltową na zimno podbudowy z kruszywa stabilizowanego mechanicznie przy zużyciu emulsji 0,8kg/m2</t>
  </si>
  <si>
    <t>Skropienie emulsją asfaltową na zimno warstw bitumicznych  przy zużyciu emulsji 0,5kg/m2</t>
  </si>
  <si>
    <t>Wywóz ziemi samochodami samowyładowczymi na skaładowisko z załadowaniem i wyładowaniem oraz kosztami utylizacji</t>
  </si>
  <si>
    <t>Wywóz ziemi samochodami samowyładowczymi na skaładowisko z załadowaniem i wyładowaniem oraz utylizacją</t>
  </si>
  <si>
    <t>W-wa ścieralna z betonu asfaltowego AC5S 50/70- grubość warstwy po zagęszczeniu 4 cm</t>
  </si>
  <si>
    <t>RAZEM (brutto)</t>
  </si>
  <si>
    <t>RAZEM WARTOŚĆ ZADANIA(netto)</t>
  </si>
  <si>
    <t>RAZEM WARTOŚĆ ZADANIA (brutto)</t>
  </si>
  <si>
    <r>
      <t xml:space="preserve">       </t>
    </r>
    <r>
      <rPr>
        <sz val="10"/>
        <color indexed="8"/>
        <rFont val="Calibri"/>
        <family val="2"/>
      </rPr>
      <t>Słownie:.......................................................................................................</t>
    </r>
  </si>
  <si>
    <t xml:space="preserve">                            Wykonawca  :</t>
  </si>
  <si>
    <t>......................................................................</t>
  </si>
  <si>
    <t xml:space="preserve">                               Adres :</t>
  </si>
  <si>
    <t>.......................................................................</t>
  </si>
  <si>
    <t xml:space="preserve">                         </t>
  </si>
  <si>
    <t>...................................................................................................................................................</t>
  </si>
  <si>
    <t>/ Pieczątka i podpis Wykonawcy/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</si>
</sst>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sz val="11"/>
      <color indexed="30"/>
      <name val="Arial Narrow"/>
      <family val="2"/>
    </font>
    <font>
      <b/>
      <sz val="10"/>
      <color indexed="18"/>
      <name val="Arial Narrow"/>
      <family val="2"/>
    </font>
    <font>
      <sz val="9"/>
      <color indexed="8"/>
      <name val="Arial Narrow"/>
      <family val="2"/>
    </font>
    <font>
      <i/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24"/>
      <color indexed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sz val="11"/>
      <color rgb="FF0070C0"/>
      <name val="Arial Narrow"/>
      <family val="2"/>
    </font>
    <font>
      <b/>
      <sz val="10"/>
      <color rgb="FF000080"/>
      <name val="Arial Narrow"/>
      <family val="2"/>
    </font>
    <font>
      <sz val="9"/>
      <color rgb="FF000000"/>
      <name val="Arial Narrow"/>
      <family val="2"/>
    </font>
    <font>
      <i/>
      <sz val="11"/>
      <color theme="1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Narrow"/>
      <family val="2"/>
    </font>
    <font>
      <sz val="8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sz val="24"/>
      <color rgb="FFFF0000"/>
      <name val="Arial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 style="medium"/>
      <right style="medium"/>
      <top/>
      <bottom style="medium"/>
    </border>
    <border>
      <left/>
      <right style="medium"/>
      <top/>
      <bottom style="medium"/>
    </border>
    <border diagonalUp="1" diagonalDown="1">
      <left style="medium"/>
      <right style="medium"/>
      <top/>
      <bottom style="medium"/>
      <diagonal style="thin"/>
    </border>
    <border diagonalUp="1" diagonalDown="1">
      <left style="medium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4" fontId="56" fillId="0" borderId="0" xfId="0" applyNumberFormat="1" applyFont="1" applyAlignment="1">
      <alignment horizontal="right"/>
    </xf>
    <xf numFmtId="4" fontId="56" fillId="0" borderId="0" xfId="0" applyNumberFormat="1" applyFont="1" applyAlignment="1">
      <alignment horizontal="right" wrapText="1"/>
    </xf>
    <xf numFmtId="4" fontId="5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1" xfId="0" applyNumberFormat="1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39" fontId="5" fillId="0" borderId="11" xfId="0" applyNumberFormat="1" applyFont="1" applyBorder="1" applyAlignment="1">
      <alignment horizontal="right" vertical="center" wrapText="1"/>
    </xf>
    <xf numFmtId="39" fontId="5" fillId="0" borderId="12" xfId="0" applyNumberFormat="1" applyFont="1" applyBorder="1" applyAlignment="1">
      <alignment horizontal="right" vertical="center" wrapText="1"/>
    </xf>
    <xf numFmtId="0" fontId="5" fillId="35" borderId="11" xfId="0" applyNumberFormat="1" applyFont="1" applyFill="1" applyBorder="1" applyAlignment="1">
      <alignment vertical="top" wrapText="1"/>
    </xf>
    <xf numFmtId="0" fontId="5" fillId="35" borderId="11" xfId="0" applyNumberFormat="1" applyFont="1" applyFill="1" applyBorder="1" applyAlignment="1">
      <alignment horizontal="right" vertical="top" wrapText="1"/>
    </xf>
    <xf numFmtId="39" fontId="6" fillId="35" borderId="12" xfId="0" applyNumberFormat="1" applyFont="1" applyFill="1" applyBorder="1" applyAlignment="1">
      <alignment horizontal="right" vertical="top" wrapText="1"/>
    </xf>
    <xf numFmtId="0" fontId="58" fillId="0" borderId="13" xfId="0" applyFont="1" applyBorder="1" applyAlignment="1">
      <alignment horizontal="right"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right" vertical="center" wrapText="1"/>
    </xf>
    <xf numFmtId="0" fontId="5" fillId="35" borderId="14" xfId="0" applyNumberFormat="1" applyFont="1" applyFill="1" applyBorder="1" applyAlignment="1">
      <alignment vertical="top" wrapText="1"/>
    </xf>
    <xf numFmtId="0" fontId="5" fillId="35" borderId="14" xfId="0" applyNumberFormat="1" applyFont="1" applyFill="1" applyBorder="1" applyAlignment="1">
      <alignment horizontal="right" vertical="top" wrapText="1"/>
    </xf>
    <xf numFmtId="39" fontId="6" fillId="35" borderId="15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39" fontId="5" fillId="0" borderId="12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0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4" fontId="64" fillId="0" borderId="21" xfId="0" applyNumberFormat="1" applyFont="1" applyBorder="1" applyAlignment="1">
      <alignment horizontal="center" vertical="center" wrapText="1"/>
    </xf>
    <xf numFmtId="4" fontId="64" fillId="0" borderId="22" xfId="0" applyNumberFormat="1" applyFont="1" applyBorder="1" applyAlignment="1">
      <alignment horizontal="center" vertical="center" wrapText="1"/>
    </xf>
    <xf numFmtId="4" fontId="64" fillId="0" borderId="23" xfId="0" applyNumberFormat="1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 wrapText="1"/>
    </xf>
    <xf numFmtId="4" fontId="61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5" fillId="33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vertical="center"/>
    </xf>
    <xf numFmtId="0" fontId="6" fillId="34" borderId="24" xfId="0" applyNumberFormat="1" applyFont="1" applyFill="1" applyBorder="1" applyAlignment="1">
      <alignment vertical="center"/>
    </xf>
    <xf numFmtId="0" fontId="6" fillId="34" borderId="25" xfId="0" applyNumberFormat="1" applyFont="1" applyFill="1" applyBorder="1" applyAlignment="1">
      <alignment vertical="center"/>
    </xf>
    <xf numFmtId="0" fontId="6" fillId="34" borderId="26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left" vertical="center"/>
    </xf>
    <xf numFmtId="0" fontId="6" fillId="34" borderId="27" xfId="0" applyNumberFormat="1" applyFont="1" applyFill="1" applyBorder="1" applyAlignment="1">
      <alignment vertical="center" wrapText="1"/>
    </xf>
    <xf numFmtId="0" fontId="6" fillId="34" borderId="27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" fontId="64" fillId="0" borderId="28" xfId="0" applyNumberFormat="1" applyFont="1" applyBorder="1" applyAlignment="1">
      <alignment horizontal="center" vertical="center" wrapText="1"/>
    </xf>
    <xf numFmtId="4" fontId="64" fillId="0" borderId="2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" fillId="34" borderId="11" xfId="0" applyNumberFormat="1" applyFont="1" applyFill="1" applyBorder="1" applyAlignment="1">
      <alignment horizontal="right"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right" vertical="center" wrapText="1"/>
    </xf>
    <xf numFmtId="39" fontId="5" fillId="0" borderId="15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4" fontId="61" fillId="0" borderId="29" xfId="0" applyNumberFormat="1" applyFont="1" applyBorder="1" applyAlignment="1">
      <alignment horizontal="center" vertical="center" wrapText="1"/>
    </xf>
    <xf numFmtId="4" fontId="61" fillId="0" borderId="17" xfId="0" applyNumberFormat="1" applyFont="1" applyBorder="1" applyAlignment="1">
      <alignment horizontal="center" vertical="center" wrapText="1"/>
    </xf>
    <xf numFmtId="4" fontId="64" fillId="0" borderId="30" xfId="0" applyNumberFormat="1" applyFont="1" applyBorder="1" applyAlignment="1">
      <alignment horizontal="center" vertical="center" wrapText="1"/>
    </xf>
    <xf numFmtId="4" fontId="64" fillId="0" borderId="31" xfId="0" applyNumberFormat="1" applyFont="1" applyBorder="1" applyAlignment="1">
      <alignment horizontal="center" vertical="center" wrapText="1"/>
    </xf>
    <xf numFmtId="4" fontId="61" fillId="0" borderId="32" xfId="0" applyNumberFormat="1" applyFont="1" applyBorder="1" applyAlignment="1">
      <alignment horizontal="center" vertical="center" wrapText="1"/>
    </xf>
    <xf numFmtId="4" fontId="61" fillId="0" borderId="33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indent="11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4"/>
  <sheetViews>
    <sheetView tabSelected="1" zoomScalePageLayoutView="0" workbookViewId="0" topLeftCell="A7">
      <selection activeCell="H8" sqref="H8"/>
    </sheetView>
  </sheetViews>
  <sheetFormatPr defaultColWidth="9.00390625" defaultRowHeight="12.75"/>
  <cols>
    <col min="1" max="1" width="9.00390625" style="0" customWidth="1"/>
    <col min="2" max="2" width="43.421875" style="0" customWidth="1"/>
    <col min="3" max="4" width="16.57421875" style="0" customWidth="1"/>
  </cols>
  <sheetData>
    <row r="3" spans="2:4" ht="43.5" customHeight="1">
      <c r="B3" s="92" t="s">
        <v>112</v>
      </c>
      <c r="C3" s="92"/>
      <c r="D3" s="92"/>
    </row>
    <row r="4" spans="2:4" ht="14.25">
      <c r="B4" s="40"/>
      <c r="C4" s="40"/>
      <c r="D4" s="41"/>
    </row>
    <row r="5" spans="2:4" ht="25.5" customHeight="1">
      <c r="B5" s="93" t="s">
        <v>285</v>
      </c>
      <c r="C5" s="93"/>
      <c r="D5" s="93"/>
    </row>
    <row r="6" spans="2:4" ht="18">
      <c r="B6" s="93" t="s">
        <v>113</v>
      </c>
      <c r="C6" s="93"/>
      <c r="D6" s="93"/>
    </row>
    <row r="7" spans="2:3" ht="18.75" thickBot="1">
      <c r="B7" s="42"/>
      <c r="C7" s="42"/>
    </row>
    <row r="8" spans="2:4" ht="48" thickBot="1">
      <c r="B8" s="43" t="s">
        <v>114</v>
      </c>
      <c r="C8" s="44" t="s">
        <v>115</v>
      </c>
      <c r="D8" s="44" t="s">
        <v>116</v>
      </c>
    </row>
    <row r="9" spans="2:4" ht="14.25" thickBot="1" thickTop="1">
      <c r="B9" s="45">
        <v>1</v>
      </c>
      <c r="C9" s="46">
        <v>2</v>
      </c>
      <c r="D9" s="46">
        <v>3</v>
      </c>
    </row>
    <row r="10" spans="2:4" ht="18" thickBot="1" thickTop="1">
      <c r="B10" s="47" t="s">
        <v>195</v>
      </c>
      <c r="C10" s="73"/>
      <c r="D10" s="73"/>
    </row>
    <row r="11" spans="2:4" ht="17.25" thickBot="1">
      <c r="B11" s="47" t="s">
        <v>196</v>
      </c>
      <c r="C11" s="74"/>
      <c r="D11" s="50"/>
    </row>
    <row r="12" spans="2:4" ht="17.25" thickBot="1">
      <c r="B12" s="47" t="s">
        <v>197</v>
      </c>
      <c r="C12" s="50"/>
      <c r="D12" s="48"/>
    </row>
    <row r="13" spans="2:4" ht="17.25" thickBot="1">
      <c r="B13" s="47" t="s">
        <v>198</v>
      </c>
      <c r="C13" s="49"/>
      <c r="D13" s="48"/>
    </row>
    <row r="14" spans="2:4" ht="17.25" thickBot="1">
      <c r="B14" s="47" t="s">
        <v>199</v>
      </c>
      <c r="C14" s="49"/>
      <c r="D14" s="48"/>
    </row>
    <row r="15" spans="2:4" ht="17.25" thickBot="1">
      <c r="B15" s="47" t="s">
        <v>165</v>
      </c>
      <c r="C15" s="49"/>
      <c r="D15" s="48"/>
    </row>
    <row r="16" spans="2:4" ht="16.5" customHeight="1" thickBot="1">
      <c r="B16" s="51" t="s">
        <v>117</v>
      </c>
      <c r="C16" s="52">
        <f>SUM(C10:C15)</f>
        <v>0</v>
      </c>
      <c r="D16" s="52">
        <f>SUM(D10:D15)</f>
        <v>0</v>
      </c>
    </row>
    <row r="17" spans="2:4" ht="17.25" customHeight="1" thickBot="1" thickTop="1">
      <c r="B17" s="51" t="s">
        <v>118</v>
      </c>
      <c r="C17" s="53">
        <f>C16*0.23</f>
        <v>0</v>
      </c>
      <c r="D17" s="53">
        <f>D16*0.23</f>
        <v>0</v>
      </c>
    </row>
    <row r="18" spans="2:4" ht="17.25" customHeight="1" thickBot="1" thickTop="1">
      <c r="B18" s="47" t="s">
        <v>314</v>
      </c>
      <c r="C18" s="54">
        <f>C16+C17</f>
        <v>0</v>
      </c>
      <c r="D18" s="54">
        <f>D16+D17</f>
        <v>0</v>
      </c>
    </row>
    <row r="19" spans="2:4" ht="17.25" thickBot="1">
      <c r="B19" s="51" t="s">
        <v>315</v>
      </c>
      <c r="C19" s="98">
        <f>SUM(C13:C18)</f>
        <v>0</v>
      </c>
      <c r="D19" s="99"/>
    </row>
    <row r="20" spans="2:4" ht="18" thickBot="1" thickTop="1">
      <c r="B20" s="51" t="s">
        <v>118</v>
      </c>
      <c r="C20" s="100">
        <f>C19*0.23</f>
        <v>0</v>
      </c>
      <c r="D20" s="101"/>
    </row>
    <row r="21" spans="2:4" ht="18" thickBot="1" thickTop="1">
      <c r="B21" s="47" t="s">
        <v>316</v>
      </c>
      <c r="C21" s="102">
        <f>C19+C20</f>
        <v>0</v>
      </c>
      <c r="D21" s="103"/>
    </row>
    <row r="25" ht="15.75">
      <c r="B25" s="104" t="s">
        <v>317</v>
      </c>
    </row>
    <row r="26" ht="12.75">
      <c r="B26" s="105"/>
    </row>
    <row r="27" ht="12.75">
      <c r="B27" s="105"/>
    </row>
    <row r="28" spans="2:3" ht="12.75">
      <c r="B28" s="105" t="s">
        <v>318</v>
      </c>
      <c r="C28" s="105" t="s">
        <v>319</v>
      </c>
    </row>
    <row r="29" spans="2:3" ht="12.75">
      <c r="B29" s="105" t="s">
        <v>320</v>
      </c>
      <c r="C29" s="105" t="s">
        <v>321</v>
      </c>
    </row>
    <row r="30" ht="12.75">
      <c r="B30" s="106"/>
    </row>
    <row r="31" ht="12.75">
      <c r="B31" s="106"/>
    </row>
    <row r="32" ht="12.75">
      <c r="C32" s="106" t="s">
        <v>322</v>
      </c>
    </row>
    <row r="33" ht="12.75">
      <c r="B33" s="107" t="s">
        <v>323</v>
      </c>
    </row>
    <row r="34" ht="12.75">
      <c r="B34" s="107" t="s">
        <v>324</v>
      </c>
    </row>
  </sheetData>
  <sheetProtection/>
  <mergeCells count="6">
    <mergeCell ref="B3:D3"/>
    <mergeCell ref="B5:D5"/>
    <mergeCell ref="B6:D6"/>
    <mergeCell ref="C19:D19"/>
    <mergeCell ref="C20:D20"/>
    <mergeCell ref="C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0"/>
  <sheetViews>
    <sheetView zoomScalePageLayoutView="0" workbookViewId="0" topLeftCell="A190">
      <selection activeCell="C37" sqref="C37"/>
    </sheetView>
  </sheetViews>
  <sheetFormatPr defaultColWidth="9.140625" defaultRowHeight="12.75"/>
  <cols>
    <col min="2" max="2" width="5.00390625" style="1" customWidth="1"/>
    <col min="3" max="3" width="35.00390625" style="1" customWidth="1"/>
    <col min="4" max="4" width="5.00390625" style="1" customWidth="1"/>
    <col min="5" max="5" width="8.57421875" style="1" customWidth="1"/>
    <col min="6" max="6" width="10.00390625" style="1" customWidth="1"/>
    <col min="7" max="7" width="12.8515625" style="1" customWidth="1"/>
  </cols>
  <sheetData>
    <row r="2" spans="2:7" ht="37.5" customHeight="1">
      <c r="B2" s="94" t="s">
        <v>80</v>
      </c>
      <c r="C2" s="94"/>
      <c r="D2" s="94"/>
      <c r="E2" s="94"/>
      <c r="F2" s="94"/>
      <c r="G2" s="94"/>
    </row>
    <row r="3" spans="2:7" ht="27.75" customHeight="1">
      <c r="B3" s="95"/>
      <c r="C3" s="95"/>
      <c r="D3" s="95"/>
      <c r="E3" s="95"/>
      <c r="F3" s="95"/>
      <c r="G3" s="95"/>
    </row>
    <row r="4" spans="2:7" s="2" customFormat="1" ht="27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</row>
    <row r="5" spans="2:7" s="2" customFormat="1" ht="13.5">
      <c r="B5" s="12"/>
      <c r="C5" s="13" t="s">
        <v>7</v>
      </c>
      <c r="D5" s="12"/>
      <c r="E5" s="12"/>
      <c r="F5" s="12"/>
      <c r="G5" s="14"/>
    </row>
    <row r="6" spans="2:7" ht="27">
      <c r="B6" s="17" t="s">
        <v>6</v>
      </c>
      <c r="C6" s="16" t="s">
        <v>286</v>
      </c>
      <c r="D6" s="17" t="s">
        <v>8</v>
      </c>
      <c r="E6" s="18">
        <v>70</v>
      </c>
      <c r="F6" s="19"/>
      <c r="G6" s="20"/>
    </row>
    <row r="7" spans="2:7" ht="40.5">
      <c r="B7" s="17">
        <v>2</v>
      </c>
      <c r="C7" s="16" t="s">
        <v>9</v>
      </c>
      <c r="D7" s="17" t="s">
        <v>8</v>
      </c>
      <c r="E7" s="18">
        <v>167</v>
      </c>
      <c r="F7" s="19"/>
      <c r="G7" s="20"/>
    </row>
    <row r="8" spans="2:7" ht="27">
      <c r="B8" s="17">
        <v>3</v>
      </c>
      <c r="C8" s="16" t="s">
        <v>10</v>
      </c>
      <c r="D8" s="17" t="s">
        <v>11</v>
      </c>
      <c r="E8" s="18">
        <v>209</v>
      </c>
      <c r="F8" s="19"/>
      <c r="G8" s="20"/>
    </row>
    <row r="9" spans="2:7" ht="13.5">
      <c r="B9" s="17">
        <v>4</v>
      </c>
      <c r="C9" s="16" t="s">
        <v>12</v>
      </c>
      <c r="D9" s="17" t="s">
        <v>11</v>
      </c>
      <c r="E9" s="18">
        <v>372</v>
      </c>
      <c r="F9" s="19"/>
      <c r="G9" s="20"/>
    </row>
    <row r="10" spans="2:7" ht="27">
      <c r="B10" s="17">
        <v>5</v>
      </c>
      <c r="C10" s="16" t="s">
        <v>287</v>
      </c>
      <c r="D10" s="17" t="s">
        <v>13</v>
      </c>
      <c r="E10" s="18">
        <v>40.15</v>
      </c>
      <c r="F10" s="19"/>
      <c r="G10" s="20"/>
    </row>
    <row r="11" spans="2:7" ht="13.5">
      <c r="B11" s="86"/>
      <c r="C11" s="22" t="s">
        <v>7</v>
      </c>
      <c r="D11" s="21"/>
      <c r="E11" s="21"/>
      <c r="F11" s="21"/>
      <c r="G11" s="23"/>
    </row>
    <row r="12" spans="2:7" s="2" customFormat="1" ht="13.5">
      <c r="B12" s="12"/>
      <c r="C12" s="13" t="s">
        <v>14</v>
      </c>
      <c r="D12" s="12"/>
      <c r="E12" s="12"/>
      <c r="F12" s="12"/>
      <c r="G12" s="14"/>
    </row>
    <row r="13" spans="2:7" ht="40.5">
      <c r="B13" s="17">
        <v>6</v>
      </c>
      <c r="C13" s="16" t="s">
        <v>304</v>
      </c>
      <c r="D13" s="17" t="s">
        <v>15</v>
      </c>
      <c r="E13" s="18">
        <v>145</v>
      </c>
      <c r="F13" s="19"/>
      <c r="G13" s="20"/>
    </row>
    <row r="14" spans="2:7" ht="13.5">
      <c r="B14" s="86"/>
      <c r="C14" s="22" t="s">
        <v>14</v>
      </c>
      <c r="D14" s="21"/>
      <c r="E14" s="21"/>
      <c r="F14" s="21"/>
      <c r="G14" s="23"/>
    </row>
    <row r="15" spans="2:7" s="2" customFormat="1" ht="13.5">
      <c r="B15" s="12"/>
      <c r="C15" s="13" t="s">
        <v>16</v>
      </c>
      <c r="D15" s="12"/>
      <c r="E15" s="12"/>
      <c r="F15" s="12"/>
      <c r="G15" s="14"/>
    </row>
    <row r="16" spans="2:7" ht="13.5">
      <c r="B16" s="17">
        <v>7</v>
      </c>
      <c r="C16" s="16" t="s">
        <v>17</v>
      </c>
      <c r="D16" s="17" t="s">
        <v>18</v>
      </c>
      <c r="E16" s="18">
        <v>7248</v>
      </c>
      <c r="F16" s="19"/>
      <c r="G16" s="20"/>
    </row>
    <row r="17" spans="2:7" ht="27">
      <c r="B17" s="17">
        <v>8</v>
      </c>
      <c r="C17" s="16" t="s">
        <v>288</v>
      </c>
      <c r="D17" s="17" t="s">
        <v>18</v>
      </c>
      <c r="E17" s="18">
        <v>9065</v>
      </c>
      <c r="F17" s="19"/>
      <c r="G17" s="20"/>
    </row>
    <row r="18" spans="2:7" ht="27">
      <c r="B18" s="17">
        <v>9</v>
      </c>
      <c r="C18" s="16" t="s">
        <v>19</v>
      </c>
      <c r="D18" s="17" t="s">
        <v>18</v>
      </c>
      <c r="E18" s="18">
        <v>6924</v>
      </c>
      <c r="F18" s="19"/>
      <c r="G18" s="20"/>
    </row>
    <row r="19" spans="2:7" ht="27">
      <c r="B19" s="17">
        <v>10</v>
      </c>
      <c r="C19" s="16" t="s">
        <v>289</v>
      </c>
      <c r="D19" s="17" t="s">
        <v>13</v>
      </c>
      <c r="E19" s="18">
        <v>4506.72</v>
      </c>
      <c r="F19" s="19"/>
      <c r="G19" s="20"/>
    </row>
    <row r="20" spans="2:7" ht="13.5">
      <c r="B20" s="86"/>
      <c r="C20" s="22" t="s">
        <v>16</v>
      </c>
      <c r="D20" s="21"/>
      <c r="E20" s="21"/>
      <c r="F20" s="21"/>
      <c r="G20" s="23"/>
    </row>
    <row r="21" spans="2:7" s="2" customFormat="1" ht="13.5">
      <c r="B21" s="12"/>
      <c r="C21" s="13" t="s">
        <v>20</v>
      </c>
      <c r="D21" s="12"/>
      <c r="E21" s="12"/>
      <c r="F21" s="12"/>
      <c r="G21" s="14"/>
    </row>
    <row r="22" spans="2:7" s="2" customFormat="1" ht="13.5">
      <c r="B22" s="12"/>
      <c r="C22" s="13" t="s">
        <v>21</v>
      </c>
      <c r="D22" s="12"/>
      <c r="E22" s="12"/>
      <c r="F22" s="12"/>
      <c r="G22" s="14"/>
    </row>
    <row r="23" spans="2:7" ht="27">
      <c r="B23" s="17">
        <v>11</v>
      </c>
      <c r="C23" s="16" t="s">
        <v>22</v>
      </c>
      <c r="D23" s="17" t="s">
        <v>8</v>
      </c>
      <c r="E23" s="18">
        <v>10757</v>
      </c>
      <c r="F23" s="19"/>
      <c r="G23" s="20"/>
    </row>
    <row r="24" spans="2:7" ht="13.5">
      <c r="B24" s="86"/>
      <c r="C24" s="22" t="s">
        <v>21</v>
      </c>
      <c r="D24" s="21"/>
      <c r="E24" s="21"/>
      <c r="F24" s="21"/>
      <c r="G24" s="23"/>
    </row>
    <row r="25" spans="2:7" s="2" customFormat="1" ht="13.5">
      <c r="B25" s="12"/>
      <c r="C25" s="13" t="s">
        <v>23</v>
      </c>
      <c r="D25" s="12"/>
      <c r="E25" s="12"/>
      <c r="F25" s="12"/>
      <c r="G25" s="14"/>
    </row>
    <row r="26" spans="2:7" ht="54">
      <c r="B26" s="17">
        <v>12</v>
      </c>
      <c r="C26" s="16" t="s">
        <v>291</v>
      </c>
      <c r="D26" s="17" t="s">
        <v>8</v>
      </c>
      <c r="E26" s="18">
        <v>8659</v>
      </c>
      <c r="F26" s="19"/>
      <c r="G26" s="20"/>
    </row>
    <row r="27" spans="2:7" ht="54">
      <c r="B27" s="17">
        <v>13</v>
      </c>
      <c r="C27" s="16" t="s">
        <v>292</v>
      </c>
      <c r="D27" s="17" t="s">
        <v>8</v>
      </c>
      <c r="E27" s="18">
        <v>2098</v>
      </c>
      <c r="F27" s="19"/>
      <c r="G27" s="20"/>
    </row>
    <row r="28" spans="2:7" ht="27">
      <c r="B28" s="17">
        <v>14</v>
      </c>
      <c r="C28" s="16" t="s">
        <v>293</v>
      </c>
      <c r="D28" s="17" t="s">
        <v>8</v>
      </c>
      <c r="E28" s="18">
        <v>10757</v>
      </c>
      <c r="F28" s="19"/>
      <c r="G28" s="20"/>
    </row>
    <row r="29" spans="2:7" ht="13.5">
      <c r="B29" s="86"/>
      <c r="C29" s="22" t="s">
        <v>23</v>
      </c>
      <c r="D29" s="21"/>
      <c r="E29" s="21"/>
      <c r="F29" s="21"/>
      <c r="G29" s="23"/>
    </row>
    <row r="30" spans="2:7" s="2" customFormat="1" ht="13.5">
      <c r="B30" s="12"/>
      <c r="C30" s="13" t="s">
        <v>24</v>
      </c>
      <c r="D30" s="12"/>
      <c r="E30" s="12"/>
      <c r="F30" s="12"/>
      <c r="G30" s="14"/>
    </row>
    <row r="31" spans="2:7" s="2" customFormat="1" ht="40.5">
      <c r="B31" s="91">
        <v>15</v>
      </c>
      <c r="C31" s="89" t="s">
        <v>309</v>
      </c>
      <c r="D31" s="17" t="s">
        <v>8</v>
      </c>
      <c r="E31" s="18">
        <v>10757</v>
      </c>
      <c r="F31" s="87"/>
      <c r="G31" s="88"/>
    </row>
    <row r="32" spans="2:7" ht="27">
      <c r="B32" s="17">
        <v>16</v>
      </c>
      <c r="C32" s="16" t="s">
        <v>313</v>
      </c>
      <c r="D32" s="17" t="s">
        <v>8</v>
      </c>
      <c r="E32" s="18">
        <v>10757</v>
      </c>
      <c r="F32" s="19"/>
      <c r="G32" s="20"/>
    </row>
    <row r="33" spans="2:7" ht="13.5">
      <c r="B33" s="86"/>
      <c r="C33" s="22" t="s">
        <v>24</v>
      </c>
      <c r="D33" s="21"/>
      <c r="E33" s="21"/>
      <c r="F33" s="21"/>
      <c r="G33" s="23"/>
    </row>
    <row r="34" spans="2:7" s="2" customFormat="1" ht="13.5">
      <c r="B34" s="12"/>
      <c r="C34" s="13" t="s">
        <v>25</v>
      </c>
      <c r="D34" s="12"/>
      <c r="E34" s="12"/>
      <c r="F34" s="12"/>
      <c r="G34" s="14"/>
    </row>
    <row r="35" spans="2:7" ht="27">
      <c r="B35" s="17">
        <v>17</v>
      </c>
      <c r="C35" s="16" t="s">
        <v>26</v>
      </c>
      <c r="D35" s="17" t="s">
        <v>11</v>
      </c>
      <c r="E35" s="18">
        <v>9690.5</v>
      </c>
      <c r="F35" s="19"/>
      <c r="G35" s="20"/>
    </row>
    <row r="36" spans="2:7" ht="13.5">
      <c r="B36" s="17">
        <v>18</v>
      </c>
      <c r="C36" s="16" t="s">
        <v>27</v>
      </c>
      <c r="D36" s="17" t="s">
        <v>18</v>
      </c>
      <c r="E36" s="18">
        <v>526.598</v>
      </c>
      <c r="F36" s="19"/>
      <c r="G36" s="20"/>
    </row>
    <row r="37" spans="2:7" ht="27">
      <c r="B37" s="17">
        <v>19</v>
      </c>
      <c r="C37" s="16" t="s">
        <v>28</v>
      </c>
      <c r="D37" s="17" t="s">
        <v>11</v>
      </c>
      <c r="E37" s="18">
        <v>485</v>
      </c>
      <c r="F37" s="19"/>
      <c r="G37" s="20"/>
    </row>
    <row r="38" spans="2:7" ht="27">
      <c r="B38" s="17">
        <v>20</v>
      </c>
      <c r="C38" s="16" t="s">
        <v>29</v>
      </c>
      <c r="D38" s="17" t="s">
        <v>11</v>
      </c>
      <c r="E38" s="18">
        <v>18</v>
      </c>
      <c r="F38" s="19"/>
      <c r="G38" s="20"/>
    </row>
    <row r="39" spans="2:7" ht="40.5">
      <c r="B39" s="17">
        <v>21</v>
      </c>
      <c r="C39" s="16" t="s">
        <v>30</v>
      </c>
      <c r="D39" s="17" t="s">
        <v>11</v>
      </c>
      <c r="E39" s="18">
        <v>9187.5</v>
      </c>
      <c r="F39" s="19"/>
      <c r="G39" s="20"/>
    </row>
    <row r="40" spans="2:7" ht="27">
      <c r="B40" s="17">
        <v>22</v>
      </c>
      <c r="C40" s="16" t="s">
        <v>39</v>
      </c>
      <c r="D40" s="17" t="s">
        <v>8</v>
      </c>
      <c r="E40" s="18">
        <v>38.3</v>
      </c>
      <c r="F40" s="19"/>
      <c r="G40" s="20"/>
    </row>
    <row r="41" spans="2:7" ht="13.5">
      <c r="B41" s="86"/>
      <c r="C41" s="22" t="s">
        <v>25</v>
      </c>
      <c r="D41" s="21"/>
      <c r="E41" s="21"/>
      <c r="F41" s="21"/>
      <c r="G41" s="23"/>
    </row>
    <row r="42" spans="2:7" ht="13.5">
      <c r="B42" s="86"/>
      <c r="C42" s="22" t="s">
        <v>20</v>
      </c>
      <c r="D42" s="21"/>
      <c r="E42" s="21"/>
      <c r="F42" s="21"/>
      <c r="G42" s="23"/>
    </row>
    <row r="43" spans="2:7" s="2" customFormat="1" ht="13.5">
      <c r="B43" s="12"/>
      <c r="C43" s="13" t="s">
        <v>31</v>
      </c>
      <c r="D43" s="12"/>
      <c r="E43" s="12"/>
      <c r="F43" s="12"/>
      <c r="G43" s="14"/>
    </row>
    <row r="44" spans="2:7" s="2" customFormat="1" ht="13.5">
      <c r="B44" s="12"/>
      <c r="C44" s="13" t="s">
        <v>23</v>
      </c>
      <c r="D44" s="12"/>
      <c r="E44" s="12"/>
      <c r="F44" s="12"/>
      <c r="G44" s="14"/>
    </row>
    <row r="45" spans="2:7" ht="27">
      <c r="B45" s="17">
        <v>23</v>
      </c>
      <c r="C45" s="16" t="s">
        <v>22</v>
      </c>
      <c r="D45" s="17" t="s">
        <v>8</v>
      </c>
      <c r="E45" s="18">
        <v>1045</v>
      </c>
      <c r="F45" s="19"/>
      <c r="G45" s="20"/>
    </row>
    <row r="46" spans="2:7" ht="54">
      <c r="B46" s="17">
        <v>24</v>
      </c>
      <c r="C46" s="16" t="s">
        <v>290</v>
      </c>
      <c r="D46" s="17" t="s">
        <v>8</v>
      </c>
      <c r="E46" s="18">
        <v>1045</v>
      </c>
      <c r="F46" s="19"/>
      <c r="G46" s="20"/>
    </row>
    <row r="47" spans="2:7" ht="27">
      <c r="B47" s="17">
        <v>25</v>
      </c>
      <c r="C47" s="16" t="s">
        <v>32</v>
      </c>
      <c r="D47" s="17" t="s">
        <v>8</v>
      </c>
      <c r="E47" s="18">
        <v>1045</v>
      </c>
      <c r="F47" s="19"/>
      <c r="G47" s="20"/>
    </row>
    <row r="48" spans="2:7" ht="40.5">
      <c r="B48" s="17">
        <v>26</v>
      </c>
      <c r="C48" s="89" t="s">
        <v>309</v>
      </c>
      <c r="D48" s="17" t="s">
        <v>8</v>
      </c>
      <c r="E48" s="18">
        <v>1045</v>
      </c>
      <c r="F48" s="87"/>
      <c r="G48" s="88"/>
    </row>
    <row r="49" spans="2:7" ht="27">
      <c r="B49" s="17">
        <v>27</v>
      </c>
      <c r="C49" s="16" t="s">
        <v>33</v>
      </c>
      <c r="D49" s="17" t="s">
        <v>8</v>
      </c>
      <c r="E49" s="18">
        <v>1045</v>
      </c>
      <c r="F49" s="19"/>
      <c r="G49" s="20"/>
    </row>
    <row r="50" spans="2:7" ht="27">
      <c r="B50" s="17">
        <v>28</v>
      </c>
      <c r="C50" s="90" t="s">
        <v>310</v>
      </c>
      <c r="D50" s="17" t="s">
        <v>8</v>
      </c>
      <c r="E50" s="18">
        <v>1045</v>
      </c>
      <c r="F50" s="19"/>
      <c r="G50" s="20"/>
    </row>
    <row r="51" spans="2:7" ht="40.5">
      <c r="B51" s="17">
        <v>29</v>
      </c>
      <c r="C51" s="16" t="s">
        <v>34</v>
      </c>
      <c r="D51" s="17" t="s">
        <v>8</v>
      </c>
      <c r="E51" s="18">
        <v>1045</v>
      </c>
      <c r="F51" s="19"/>
      <c r="G51" s="20"/>
    </row>
    <row r="52" spans="2:7" ht="13.5">
      <c r="B52" s="86"/>
      <c r="C52" s="22" t="s">
        <v>23</v>
      </c>
      <c r="D52" s="21"/>
      <c r="E52" s="21"/>
      <c r="F52" s="21"/>
      <c r="G52" s="23"/>
    </row>
    <row r="53" spans="2:7" s="2" customFormat="1" ht="13.5">
      <c r="B53" s="12"/>
      <c r="C53" s="13" t="s">
        <v>24</v>
      </c>
      <c r="D53" s="12"/>
      <c r="E53" s="12"/>
      <c r="F53" s="12"/>
      <c r="G53" s="14"/>
    </row>
    <row r="54" spans="2:7" s="2" customFormat="1" ht="27">
      <c r="B54" s="91">
        <v>30</v>
      </c>
      <c r="C54" s="90" t="s">
        <v>310</v>
      </c>
      <c r="D54" s="17" t="s">
        <v>8</v>
      </c>
      <c r="E54" s="18">
        <v>1045</v>
      </c>
      <c r="F54" s="87"/>
      <c r="G54" s="88"/>
    </row>
    <row r="55" spans="2:7" ht="40.5">
      <c r="B55" s="17">
        <v>31</v>
      </c>
      <c r="C55" s="16" t="s">
        <v>35</v>
      </c>
      <c r="D55" s="17" t="s">
        <v>8</v>
      </c>
      <c r="E55" s="18">
        <v>1045</v>
      </c>
      <c r="F55" s="19"/>
      <c r="G55" s="20"/>
    </row>
    <row r="56" spans="2:7" ht="13.5">
      <c r="B56" s="86"/>
      <c r="C56" s="22" t="s">
        <v>24</v>
      </c>
      <c r="D56" s="21"/>
      <c r="E56" s="21"/>
      <c r="F56" s="21"/>
      <c r="G56" s="23"/>
    </row>
    <row r="57" spans="2:7" s="2" customFormat="1" ht="13.5">
      <c r="B57" s="12"/>
      <c r="C57" s="13" t="s">
        <v>25</v>
      </c>
      <c r="D57" s="12"/>
      <c r="E57" s="12"/>
      <c r="F57" s="12"/>
      <c r="G57" s="14"/>
    </row>
    <row r="58" spans="2:7" ht="27">
      <c r="B58" s="17">
        <v>32</v>
      </c>
      <c r="C58" s="16" t="s">
        <v>26</v>
      </c>
      <c r="D58" s="17" t="s">
        <v>11</v>
      </c>
      <c r="E58" s="18">
        <v>54.5</v>
      </c>
      <c r="F58" s="19"/>
      <c r="G58" s="20"/>
    </row>
    <row r="59" spans="2:7" ht="13.5">
      <c r="B59" s="17">
        <v>33</v>
      </c>
      <c r="C59" s="16" t="s">
        <v>27</v>
      </c>
      <c r="D59" s="17" t="s">
        <v>18</v>
      </c>
      <c r="E59" s="18">
        <v>4.496</v>
      </c>
      <c r="F59" s="19"/>
      <c r="G59" s="20"/>
    </row>
    <row r="60" spans="2:7" ht="27">
      <c r="B60" s="17">
        <v>34</v>
      </c>
      <c r="C60" s="16" t="s">
        <v>28</v>
      </c>
      <c r="D60" s="17" t="s">
        <v>11</v>
      </c>
      <c r="E60" s="18">
        <v>28</v>
      </c>
      <c r="F60" s="19"/>
      <c r="G60" s="20"/>
    </row>
    <row r="61" spans="2:7" ht="27">
      <c r="B61" s="17">
        <v>35</v>
      </c>
      <c r="C61" s="16" t="s">
        <v>29</v>
      </c>
      <c r="D61" s="17" t="s">
        <v>11</v>
      </c>
      <c r="E61" s="18">
        <v>26.5</v>
      </c>
      <c r="F61" s="19"/>
      <c r="G61" s="20"/>
    </row>
    <row r="62" spans="2:7" ht="13.5">
      <c r="B62" s="86"/>
      <c r="C62" s="22" t="s">
        <v>25</v>
      </c>
      <c r="D62" s="21"/>
      <c r="E62" s="21"/>
      <c r="F62" s="21"/>
      <c r="G62" s="23"/>
    </row>
    <row r="63" spans="2:7" ht="13.5">
      <c r="B63" s="86"/>
      <c r="C63" s="22" t="s">
        <v>31</v>
      </c>
      <c r="D63" s="21"/>
      <c r="E63" s="21"/>
      <c r="F63" s="21"/>
      <c r="G63" s="23"/>
    </row>
    <row r="64" spans="2:7" s="2" customFormat="1" ht="13.5">
      <c r="B64" s="12"/>
      <c r="C64" s="13" t="s">
        <v>36</v>
      </c>
      <c r="D64" s="12"/>
      <c r="E64" s="12"/>
      <c r="F64" s="12"/>
      <c r="G64" s="14"/>
    </row>
    <row r="65" spans="2:7" s="2" customFormat="1" ht="13.5">
      <c r="B65" s="12"/>
      <c r="C65" s="13" t="s">
        <v>21</v>
      </c>
      <c r="D65" s="12"/>
      <c r="E65" s="12"/>
      <c r="F65" s="12"/>
      <c r="G65" s="14"/>
    </row>
    <row r="66" spans="2:7" ht="27">
      <c r="B66" s="17">
        <v>36</v>
      </c>
      <c r="C66" s="16" t="s">
        <v>22</v>
      </c>
      <c r="D66" s="17" t="s">
        <v>8</v>
      </c>
      <c r="E66" s="18">
        <v>42</v>
      </c>
      <c r="F66" s="19"/>
      <c r="G66" s="20"/>
    </row>
    <row r="67" spans="2:7" ht="13.5">
      <c r="B67" s="86"/>
      <c r="C67" s="22" t="s">
        <v>21</v>
      </c>
      <c r="D67" s="21"/>
      <c r="E67" s="21"/>
      <c r="F67" s="21"/>
      <c r="G67" s="23"/>
    </row>
    <row r="68" spans="2:7" s="2" customFormat="1" ht="13.5">
      <c r="B68" s="12"/>
      <c r="C68" s="13" t="s">
        <v>23</v>
      </c>
      <c r="D68" s="12"/>
      <c r="E68" s="12"/>
      <c r="F68" s="12"/>
      <c r="G68" s="14"/>
    </row>
    <row r="69" spans="2:7" ht="54">
      <c r="B69" s="17">
        <v>37</v>
      </c>
      <c r="C69" s="16" t="s">
        <v>294</v>
      </c>
      <c r="D69" s="17" t="s">
        <v>8</v>
      </c>
      <c r="E69" s="18">
        <v>42</v>
      </c>
      <c r="F69" s="19"/>
      <c r="G69" s="20"/>
    </row>
    <row r="70" spans="2:7" ht="27">
      <c r="B70" s="17">
        <v>38</v>
      </c>
      <c r="C70" s="16" t="s">
        <v>32</v>
      </c>
      <c r="D70" s="17" t="s">
        <v>8</v>
      </c>
      <c r="E70" s="18">
        <v>42</v>
      </c>
      <c r="F70" s="19"/>
      <c r="G70" s="20"/>
    </row>
    <row r="71" spans="2:7" ht="13.5">
      <c r="B71" s="86"/>
      <c r="C71" s="22" t="s">
        <v>23</v>
      </c>
      <c r="D71" s="21"/>
      <c r="E71" s="21"/>
      <c r="F71" s="21"/>
      <c r="G71" s="23"/>
    </row>
    <row r="72" spans="2:7" s="2" customFormat="1" ht="13.5">
      <c r="B72" s="12"/>
      <c r="C72" s="13" t="s">
        <v>24</v>
      </c>
      <c r="D72" s="12"/>
      <c r="E72" s="12"/>
      <c r="F72" s="12"/>
      <c r="G72" s="14"/>
    </row>
    <row r="73" spans="2:7" ht="41.25" customHeight="1">
      <c r="B73" s="17">
        <v>39</v>
      </c>
      <c r="C73" s="16" t="s">
        <v>295</v>
      </c>
      <c r="D73" s="17" t="s">
        <v>8</v>
      </c>
      <c r="E73" s="18">
        <v>42</v>
      </c>
      <c r="F73" s="19"/>
      <c r="G73" s="20"/>
    </row>
    <row r="74" spans="2:7" ht="13.5">
      <c r="B74" s="86"/>
      <c r="C74" s="22" t="s">
        <v>24</v>
      </c>
      <c r="D74" s="21"/>
      <c r="E74" s="21"/>
      <c r="F74" s="21"/>
      <c r="G74" s="23"/>
    </row>
    <row r="75" spans="2:7" s="2" customFormat="1" ht="13.5">
      <c r="B75" s="12"/>
      <c r="C75" s="13" t="s">
        <v>25</v>
      </c>
      <c r="D75" s="12"/>
      <c r="E75" s="12"/>
      <c r="F75" s="12"/>
      <c r="G75" s="14"/>
    </row>
    <row r="76" spans="2:7" ht="27">
      <c r="B76" s="17">
        <v>40</v>
      </c>
      <c r="C76" s="16" t="s">
        <v>26</v>
      </c>
      <c r="D76" s="17" t="s">
        <v>11</v>
      </c>
      <c r="E76" s="18">
        <v>47</v>
      </c>
      <c r="F76" s="19"/>
      <c r="G76" s="20"/>
    </row>
    <row r="77" spans="2:7" ht="13.5">
      <c r="B77" s="17">
        <v>41</v>
      </c>
      <c r="C77" s="16" t="s">
        <v>27</v>
      </c>
      <c r="D77" s="17" t="s">
        <v>18</v>
      </c>
      <c r="E77" s="18">
        <v>3.878</v>
      </c>
      <c r="F77" s="19"/>
      <c r="G77" s="20"/>
    </row>
    <row r="78" spans="2:7" ht="27">
      <c r="B78" s="17">
        <v>42</v>
      </c>
      <c r="C78" s="16" t="s">
        <v>28</v>
      </c>
      <c r="D78" s="17" t="s">
        <v>11</v>
      </c>
      <c r="E78" s="18">
        <v>47</v>
      </c>
      <c r="F78" s="19"/>
      <c r="G78" s="20"/>
    </row>
    <row r="79" spans="2:7" ht="13.5">
      <c r="B79" s="86"/>
      <c r="C79" s="22" t="s">
        <v>25</v>
      </c>
      <c r="D79" s="21"/>
      <c r="E79" s="21"/>
      <c r="F79" s="21"/>
      <c r="G79" s="23"/>
    </row>
    <row r="80" spans="2:7" ht="13.5">
      <c r="B80" s="86"/>
      <c r="C80" s="22" t="s">
        <v>36</v>
      </c>
      <c r="D80" s="21"/>
      <c r="E80" s="21"/>
      <c r="F80" s="21"/>
      <c r="G80" s="23"/>
    </row>
    <row r="81" spans="2:7" s="2" customFormat="1" ht="13.5">
      <c r="B81" s="12"/>
      <c r="C81" s="13" t="s">
        <v>38</v>
      </c>
      <c r="D81" s="12"/>
      <c r="E81" s="12"/>
      <c r="F81" s="12"/>
      <c r="G81" s="14"/>
    </row>
    <row r="82" spans="2:7" s="2" customFormat="1" ht="13.5">
      <c r="B82" s="12"/>
      <c r="C82" s="13" t="s">
        <v>21</v>
      </c>
      <c r="D82" s="12"/>
      <c r="E82" s="12"/>
      <c r="F82" s="12"/>
      <c r="G82" s="14"/>
    </row>
    <row r="83" spans="2:7" ht="27">
      <c r="B83" s="17">
        <v>43</v>
      </c>
      <c r="C83" s="16" t="s">
        <v>22</v>
      </c>
      <c r="D83" s="17" t="s">
        <v>8</v>
      </c>
      <c r="E83" s="18">
        <v>774</v>
      </c>
      <c r="F83" s="19"/>
      <c r="G83" s="20"/>
    </row>
    <row r="84" spans="2:7" ht="13.5">
      <c r="B84" s="86"/>
      <c r="C84" s="22" t="s">
        <v>21</v>
      </c>
      <c r="D84" s="21"/>
      <c r="E84" s="21"/>
      <c r="F84" s="21"/>
      <c r="G84" s="23"/>
    </row>
    <row r="85" spans="2:7" s="2" customFormat="1" ht="13.5">
      <c r="B85" s="12"/>
      <c r="C85" s="13" t="s">
        <v>23</v>
      </c>
      <c r="D85" s="12"/>
      <c r="E85" s="12"/>
      <c r="F85" s="12"/>
      <c r="G85" s="14"/>
    </row>
    <row r="86" spans="2:7" ht="54">
      <c r="B86" s="17">
        <v>44</v>
      </c>
      <c r="C86" s="16" t="s">
        <v>291</v>
      </c>
      <c r="D86" s="17" t="s">
        <v>8</v>
      </c>
      <c r="E86" s="18">
        <v>774</v>
      </c>
      <c r="F86" s="19"/>
      <c r="G86" s="20"/>
    </row>
    <row r="87" spans="2:7" ht="13.5">
      <c r="B87" s="86"/>
      <c r="C87" s="22" t="s">
        <v>23</v>
      </c>
      <c r="D87" s="21"/>
      <c r="E87" s="21"/>
      <c r="F87" s="21"/>
      <c r="G87" s="23"/>
    </row>
    <row r="88" spans="2:7" s="2" customFormat="1" ht="13.5">
      <c r="B88" s="12"/>
      <c r="C88" s="13" t="s">
        <v>24</v>
      </c>
      <c r="D88" s="12"/>
      <c r="E88" s="12"/>
      <c r="F88" s="12"/>
      <c r="G88" s="14"/>
    </row>
    <row r="89" spans="2:7" ht="40.5">
      <c r="B89" s="17">
        <v>45</v>
      </c>
      <c r="C89" s="16" t="s">
        <v>296</v>
      </c>
      <c r="D89" s="17" t="s">
        <v>8</v>
      </c>
      <c r="E89" s="18">
        <v>774</v>
      </c>
      <c r="F89" s="19"/>
      <c r="G89" s="20"/>
    </row>
    <row r="90" spans="2:7" ht="13.5">
      <c r="B90" s="86"/>
      <c r="C90" s="22" t="s">
        <v>24</v>
      </c>
      <c r="D90" s="21"/>
      <c r="E90" s="21"/>
      <c r="F90" s="21"/>
      <c r="G90" s="23"/>
    </row>
    <row r="91" spans="2:7" s="2" customFormat="1" ht="13.5">
      <c r="B91" s="12"/>
      <c r="C91" s="13" t="s">
        <v>25</v>
      </c>
      <c r="D91" s="12"/>
      <c r="E91" s="12"/>
      <c r="F91" s="12"/>
      <c r="G91" s="14"/>
    </row>
    <row r="92" spans="2:7" ht="27">
      <c r="B92" s="17">
        <v>46</v>
      </c>
      <c r="C92" s="16" t="s">
        <v>26</v>
      </c>
      <c r="D92" s="17" t="s">
        <v>11</v>
      </c>
      <c r="E92" s="18">
        <v>518.8</v>
      </c>
      <c r="F92" s="19"/>
      <c r="G92" s="20"/>
    </row>
    <row r="93" spans="2:7" ht="13.5">
      <c r="B93" s="17">
        <v>47</v>
      </c>
      <c r="C93" s="16" t="s">
        <v>27</v>
      </c>
      <c r="D93" s="17" t="s">
        <v>18</v>
      </c>
      <c r="E93" s="18">
        <v>28.507</v>
      </c>
      <c r="F93" s="19"/>
      <c r="G93" s="20"/>
    </row>
    <row r="94" spans="2:7" ht="27">
      <c r="B94" s="17">
        <v>48</v>
      </c>
      <c r="C94" s="16" t="s">
        <v>29</v>
      </c>
      <c r="D94" s="17" t="s">
        <v>11</v>
      </c>
      <c r="E94" s="18">
        <v>37.5</v>
      </c>
      <c r="F94" s="19"/>
      <c r="G94" s="20"/>
    </row>
    <row r="95" spans="2:7" ht="40.5">
      <c r="B95" s="17">
        <v>49</v>
      </c>
      <c r="C95" s="16" t="s">
        <v>30</v>
      </c>
      <c r="D95" s="17" t="s">
        <v>11</v>
      </c>
      <c r="E95" s="18">
        <v>481.3</v>
      </c>
      <c r="F95" s="19"/>
      <c r="G95" s="20"/>
    </row>
    <row r="96" spans="2:7" ht="27">
      <c r="B96" s="17">
        <v>50</v>
      </c>
      <c r="C96" s="16" t="s">
        <v>39</v>
      </c>
      <c r="D96" s="17" t="s">
        <v>8</v>
      </c>
      <c r="E96" s="18">
        <v>95</v>
      </c>
      <c r="F96" s="19"/>
      <c r="G96" s="20"/>
    </row>
    <row r="97" spans="2:7" ht="13.5">
      <c r="B97" s="86"/>
      <c r="C97" s="22" t="s">
        <v>25</v>
      </c>
      <c r="D97" s="21"/>
      <c r="E97" s="21"/>
      <c r="F97" s="21"/>
      <c r="G97" s="23"/>
    </row>
    <row r="98" spans="2:7" ht="13.5">
      <c r="B98" s="86"/>
      <c r="C98" s="22" t="s">
        <v>38</v>
      </c>
      <c r="D98" s="21"/>
      <c r="E98" s="21"/>
      <c r="F98" s="21"/>
      <c r="G98" s="23"/>
    </row>
    <row r="99" spans="2:7" s="2" customFormat="1" ht="13.5">
      <c r="B99" s="12"/>
      <c r="C99" s="13" t="s">
        <v>40</v>
      </c>
      <c r="D99" s="12"/>
      <c r="E99" s="12"/>
      <c r="F99" s="12"/>
      <c r="G99" s="14"/>
    </row>
    <row r="100" spans="2:7" s="2" customFormat="1" ht="13.5">
      <c r="B100" s="12"/>
      <c r="C100" s="13" t="s">
        <v>23</v>
      </c>
      <c r="D100" s="12"/>
      <c r="E100" s="12"/>
      <c r="F100" s="12"/>
      <c r="G100" s="14"/>
    </row>
    <row r="101" spans="2:7" ht="40.5">
      <c r="B101" s="17">
        <v>51</v>
      </c>
      <c r="C101" s="16" t="s">
        <v>297</v>
      </c>
      <c r="D101" s="17" t="s">
        <v>8</v>
      </c>
      <c r="E101" s="18">
        <v>380</v>
      </c>
      <c r="F101" s="19"/>
      <c r="G101" s="20"/>
    </row>
    <row r="102" spans="2:7" ht="27">
      <c r="B102" s="17">
        <v>52</v>
      </c>
      <c r="C102" s="90" t="s">
        <v>310</v>
      </c>
      <c r="D102" s="17" t="s">
        <v>8</v>
      </c>
      <c r="E102" s="18">
        <v>380</v>
      </c>
      <c r="F102" s="19"/>
      <c r="G102" s="20"/>
    </row>
    <row r="103" spans="2:7" ht="27">
      <c r="B103" s="17">
        <v>53</v>
      </c>
      <c r="C103" s="16" t="s">
        <v>33</v>
      </c>
      <c r="D103" s="17" t="s">
        <v>8</v>
      </c>
      <c r="E103" s="18">
        <v>380</v>
      </c>
      <c r="F103" s="19"/>
      <c r="G103" s="20"/>
    </row>
    <row r="104" spans="2:7" ht="27">
      <c r="B104" s="17">
        <v>54</v>
      </c>
      <c r="C104" s="90" t="s">
        <v>310</v>
      </c>
      <c r="D104" s="17" t="s">
        <v>8</v>
      </c>
      <c r="E104" s="18">
        <v>380</v>
      </c>
      <c r="F104" s="19"/>
      <c r="G104" s="20"/>
    </row>
    <row r="105" spans="2:7" ht="40.5">
      <c r="B105" s="17">
        <v>55</v>
      </c>
      <c r="C105" s="16" t="s">
        <v>34</v>
      </c>
      <c r="D105" s="17" t="s">
        <v>8</v>
      </c>
      <c r="E105" s="18">
        <v>380</v>
      </c>
      <c r="F105" s="19"/>
      <c r="G105" s="20"/>
    </row>
    <row r="106" spans="2:7" ht="13.5">
      <c r="B106" s="86"/>
      <c r="C106" s="22" t="s">
        <v>23</v>
      </c>
      <c r="D106" s="21"/>
      <c r="E106" s="21"/>
      <c r="F106" s="21"/>
      <c r="G106" s="23"/>
    </row>
    <row r="107" spans="2:7" s="2" customFormat="1" ht="13.5">
      <c r="B107" s="12"/>
      <c r="C107" s="13" t="s">
        <v>24</v>
      </c>
      <c r="D107" s="12"/>
      <c r="E107" s="12"/>
      <c r="F107" s="12"/>
      <c r="G107" s="14"/>
    </row>
    <row r="108" spans="2:7" s="2" customFormat="1" ht="27">
      <c r="B108" s="91">
        <v>56</v>
      </c>
      <c r="C108" s="90" t="s">
        <v>310</v>
      </c>
      <c r="D108" s="17" t="s">
        <v>8</v>
      </c>
      <c r="E108" s="18">
        <v>380</v>
      </c>
      <c r="F108" s="87"/>
      <c r="G108" s="88"/>
    </row>
    <row r="109" spans="2:7" ht="40.5">
      <c r="B109" s="17">
        <v>57</v>
      </c>
      <c r="C109" s="16" t="s">
        <v>35</v>
      </c>
      <c r="D109" s="17" t="s">
        <v>8</v>
      </c>
      <c r="E109" s="18">
        <v>380</v>
      </c>
      <c r="F109" s="19"/>
      <c r="G109" s="20"/>
    </row>
    <row r="110" spans="2:7" ht="13.5">
      <c r="B110" s="86"/>
      <c r="C110" s="22" t="s">
        <v>24</v>
      </c>
      <c r="D110" s="21"/>
      <c r="E110" s="21"/>
      <c r="F110" s="21"/>
      <c r="G110" s="23"/>
    </row>
    <row r="111" spans="2:7" s="2" customFormat="1" ht="13.5">
      <c r="B111" s="12"/>
      <c r="C111" s="13" t="s">
        <v>41</v>
      </c>
      <c r="D111" s="12"/>
      <c r="E111" s="12"/>
      <c r="F111" s="12"/>
      <c r="G111" s="14"/>
    </row>
    <row r="112" spans="2:7" ht="27">
      <c r="B112" s="17">
        <v>58</v>
      </c>
      <c r="C112" s="16" t="s">
        <v>22</v>
      </c>
      <c r="D112" s="17" t="s">
        <v>8</v>
      </c>
      <c r="E112" s="18">
        <v>257</v>
      </c>
      <c r="F112" s="19"/>
      <c r="G112" s="20"/>
    </row>
    <row r="113" spans="2:7" ht="27">
      <c r="B113" s="17">
        <v>59</v>
      </c>
      <c r="C113" s="16" t="s">
        <v>37</v>
      </c>
      <c r="D113" s="17" t="s">
        <v>8</v>
      </c>
      <c r="E113" s="18">
        <v>257</v>
      </c>
      <c r="F113" s="19"/>
      <c r="G113" s="20"/>
    </row>
    <row r="114" spans="2:7" ht="13.5">
      <c r="B114" s="86"/>
      <c r="C114" s="22" t="s">
        <v>41</v>
      </c>
      <c r="D114" s="21"/>
      <c r="E114" s="21"/>
      <c r="F114" s="21"/>
      <c r="G114" s="23"/>
    </row>
    <row r="115" spans="2:7" ht="13.5">
      <c r="B115" s="86"/>
      <c r="C115" s="22" t="s">
        <v>40</v>
      </c>
      <c r="D115" s="21"/>
      <c r="E115" s="21"/>
      <c r="F115" s="21"/>
      <c r="G115" s="23"/>
    </row>
    <row r="116" spans="2:7" s="2" customFormat="1" ht="13.5">
      <c r="B116" s="12"/>
      <c r="C116" s="13" t="s">
        <v>42</v>
      </c>
      <c r="D116" s="12"/>
      <c r="E116" s="12"/>
      <c r="F116" s="12"/>
      <c r="G116" s="14"/>
    </row>
    <row r="117" spans="2:7" s="2" customFormat="1" ht="13.5">
      <c r="B117" s="12"/>
      <c r="C117" s="13" t="s">
        <v>21</v>
      </c>
      <c r="D117" s="12"/>
      <c r="E117" s="12"/>
      <c r="F117" s="12"/>
      <c r="G117" s="14"/>
    </row>
    <row r="118" spans="2:7" ht="27">
      <c r="B118" s="17">
        <v>60</v>
      </c>
      <c r="C118" s="16" t="s">
        <v>22</v>
      </c>
      <c r="D118" s="17" t="s">
        <v>8</v>
      </c>
      <c r="E118" s="18">
        <v>315</v>
      </c>
      <c r="F118" s="19"/>
      <c r="G118" s="20"/>
    </row>
    <row r="119" spans="2:7" ht="13.5">
      <c r="B119" s="86"/>
      <c r="C119" s="22" t="s">
        <v>21</v>
      </c>
      <c r="D119" s="21"/>
      <c r="E119" s="21"/>
      <c r="F119" s="21"/>
      <c r="G119" s="23"/>
    </row>
    <row r="120" spans="2:7" s="2" customFormat="1" ht="13.5">
      <c r="B120" s="12"/>
      <c r="C120" s="13" t="s">
        <v>23</v>
      </c>
      <c r="D120" s="12"/>
      <c r="E120" s="12"/>
      <c r="F120" s="12"/>
      <c r="G120" s="14"/>
    </row>
    <row r="121" spans="2:7" ht="54">
      <c r="B121" s="17">
        <v>61</v>
      </c>
      <c r="C121" s="16" t="s">
        <v>290</v>
      </c>
      <c r="D121" s="17" t="s">
        <v>8</v>
      </c>
      <c r="E121" s="18">
        <v>315</v>
      </c>
      <c r="F121" s="19"/>
      <c r="G121" s="20"/>
    </row>
    <row r="122" spans="2:7" ht="27">
      <c r="B122" s="17">
        <v>62</v>
      </c>
      <c r="C122" s="16" t="s">
        <v>37</v>
      </c>
      <c r="D122" s="17" t="s">
        <v>8</v>
      </c>
      <c r="E122" s="18">
        <v>315</v>
      </c>
      <c r="F122" s="19"/>
      <c r="G122" s="20"/>
    </row>
    <row r="123" spans="2:7" ht="13.5">
      <c r="B123" s="86"/>
      <c r="C123" s="22" t="s">
        <v>23</v>
      </c>
      <c r="D123" s="21"/>
      <c r="E123" s="21"/>
      <c r="F123" s="21"/>
      <c r="G123" s="23"/>
    </row>
    <row r="124" spans="2:7" s="2" customFormat="1" ht="13.5">
      <c r="B124" s="12"/>
      <c r="C124" s="13" t="s">
        <v>24</v>
      </c>
      <c r="D124" s="12"/>
      <c r="E124" s="12"/>
      <c r="F124" s="12"/>
      <c r="G124" s="14"/>
    </row>
    <row r="125" spans="2:7" ht="40.5">
      <c r="B125" s="17">
        <v>63</v>
      </c>
      <c r="C125" s="16" t="s">
        <v>298</v>
      </c>
      <c r="D125" s="17" t="s">
        <v>8</v>
      </c>
      <c r="E125" s="18">
        <v>315</v>
      </c>
      <c r="F125" s="19"/>
      <c r="G125" s="20"/>
    </row>
    <row r="126" spans="2:7" ht="13.5">
      <c r="B126" s="86"/>
      <c r="C126" s="22" t="s">
        <v>24</v>
      </c>
      <c r="D126" s="21"/>
      <c r="E126" s="21"/>
      <c r="F126" s="21"/>
      <c r="G126" s="23"/>
    </row>
    <row r="127" spans="2:7" s="2" customFormat="1" ht="13.5">
      <c r="B127" s="12"/>
      <c r="C127" s="13" t="s">
        <v>25</v>
      </c>
      <c r="D127" s="12"/>
      <c r="E127" s="12"/>
      <c r="F127" s="12"/>
      <c r="G127" s="14"/>
    </row>
    <row r="128" spans="2:7" ht="27">
      <c r="B128" s="17">
        <v>64</v>
      </c>
      <c r="C128" s="16" t="s">
        <v>26</v>
      </c>
      <c r="D128" s="17" t="s">
        <v>11</v>
      </c>
      <c r="E128" s="18">
        <v>282.5</v>
      </c>
      <c r="F128" s="19"/>
      <c r="G128" s="20"/>
    </row>
    <row r="129" spans="2:7" ht="13.5">
      <c r="B129" s="17">
        <v>65</v>
      </c>
      <c r="C129" s="16" t="s">
        <v>27</v>
      </c>
      <c r="D129" s="17" t="s">
        <v>18</v>
      </c>
      <c r="E129" s="18">
        <v>23.306</v>
      </c>
      <c r="F129" s="19"/>
      <c r="G129" s="20"/>
    </row>
    <row r="130" spans="2:7" ht="27">
      <c r="B130" s="17">
        <v>66</v>
      </c>
      <c r="C130" s="16" t="s">
        <v>29</v>
      </c>
      <c r="D130" s="17" t="s">
        <v>11</v>
      </c>
      <c r="E130" s="18">
        <v>282.5</v>
      </c>
      <c r="F130" s="19"/>
      <c r="G130" s="20"/>
    </row>
    <row r="131" spans="2:7" ht="13.5">
      <c r="B131" s="86"/>
      <c r="C131" s="22" t="s">
        <v>25</v>
      </c>
      <c r="D131" s="21"/>
      <c r="E131" s="21"/>
      <c r="F131" s="21"/>
      <c r="G131" s="23"/>
    </row>
    <row r="132" spans="2:7" ht="13.5">
      <c r="B132" s="86"/>
      <c r="C132" s="22" t="s">
        <v>42</v>
      </c>
      <c r="D132" s="21"/>
      <c r="E132" s="21"/>
      <c r="F132" s="21"/>
      <c r="G132" s="23"/>
    </row>
    <row r="133" spans="2:7" s="2" customFormat="1" ht="13.5">
      <c r="B133" s="12"/>
      <c r="C133" s="13" t="s">
        <v>43</v>
      </c>
      <c r="D133" s="12"/>
      <c r="E133" s="12"/>
      <c r="F133" s="12"/>
      <c r="G133" s="14"/>
    </row>
    <row r="134" spans="2:7" s="2" customFormat="1" ht="13.5">
      <c r="B134" s="12"/>
      <c r="C134" s="13" t="s">
        <v>21</v>
      </c>
      <c r="D134" s="12"/>
      <c r="E134" s="12"/>
      <c r="F134" s="12"/>
      <c r="G134" s="14"/>
    </row>
    <row r="135" spans="2:7" ht="27">
      <c r="B135" s="17">
        <v>67</v>
      </c>
      <c r="C135" s="16" t="s">
        <v>22</v>
      </c>
      <c r="D135" s="17" t="s">
        <v>8</v>
      </c>
      <c r="E135" s="18">
        <v>157</v>
      </c>
      <c r="F135" s="19"/>
      <c r="G135" s="20"/>
    </row>
    <row r="136" spans="2:7" ht="13.5">
      <c r="B136" s="86"/>
      <c r="C136" s="22" t="s">
        <v>21</v>
      </c>
      <c r="D136" s="21"/>
      <c r="E136" s="21"/>
      <c r="F136" s="21"/>
      <c r="G136" s="23"/>
    </row>
    <row r="137" spans="2:7" s="2" customFormat="1" ht="13.5">
      <c r="B137" s="12"/>
      <c r="C137" s="13" t="s">
        <v>23</v>
      </c>
      <c r="D137" s="12"/>
      <c r="E137" s="12"/>
      <c r="F137" s="12"/>
      <c r="G137" s="14"/>
    </row>
    <row r="138" spans="2:7" ht="54">
      <c r="B138" s="17">
        <v>68</v>
      </c>
      <c r="C138" s="16" t="s">
        <v>290</v>
      </c>
      <c r="D138" s="17" t="s">
        <v>8</v>
      </c>
      <c r="E138" s="18">
        <v>157</v>
      </c>
      <c r="F138" s="19"/>
      <c r="G138" s="20"/>
    </row>
    <row r="139" spans="2:7" ht="27">
      <c r="B139" s="17">
        <v>69</v>
      </c>
      <c r="C139" s="16" t="s">
        <v>37</v>
      </c>
      <c r="D139" s="17" t="s">
        <v>8</v>
      </c>
      <c r="E139" s="18">
        <v>157</v>
      </c>
      <c r="F139" s="19"/>
      <c r="G139" s="20"/>
    </row>
    <row r="140" spans="2:7" ht="13.5">
      <c r="B140" s="86"/>
      <c r="C140" s="22" t="s">
        <v>23</v>
      </c>
      <c r="D140" s="21"/>
      <c r="E140" s="21"/>
      <c r="F140" s="21"/>
      <c r="G140" s="23"/>
    </row>
    <row r="141" spans="2:7" s="2" customFormat="1" ht="13.5">
      <c r="B141" s="12"/>
      <c r="C141" s="13" t="s">
        <v>24</v>
      </c>
      <c r="D141" s="12"/>
      <c r="E141" s="12"/>
      <c r="F141" s="12"/>
      <c r="G141" s="14"/>
    </row>
    <row r="142" spans="2:7" ht="40.5">
      <c r="B142" s="17">
        <v>70</v>
      </c>
      <c r="C142" s="16" t="s">
        <v>299</v>
      </c>
      <c r="D142" s="17" t="s">
        <v>8</v>
      </c>
      <c r="E142" s="18">
        <v>157</v>
      </c>
      <c r="F142" s="19"/>
      <c r="G142" s="20"/>
    </row>
    <row r="143" spans="2:7" ht="13.5">
      <c r="B143" s="86"/>
      <c r="C143" s="22" t="s">
        <v>24</v>
      </c>
      <c r="D143" s="21"/>
      <c r="E143" s="21"/>
      <c r="F143" s="21"/>
      <c r="G143" s="23"/>
    </row>
    <row r="144" spans="2:7" s="2" customFormat="1" ht="13.5">
      <c r="B144" s="12"/>
      <c r="C144" s="13" t="s">
        <v>25</v>
      </c>
      <c r="D144" s="12"/>
      <c r="E144" s="12"/>
      <c r="F144" s="12"/>
      <c r="G144" s="14"/>
    </row>
    <row r="145" spans="2:7" ht="27">
      <c r="B145" s="17">
        <v>71</v>
      </c>
      <c r="C145" s="16" t="s">
        <v>26</v>
      </c>
      <c r="D145" s="17" t="s">
        <v>11</v>
      </c>
      <c r="E145" s="18">
        <v>178</v>
      </c>
      <c r="F145" s="19"/>
      <c r="G145" s="20"/>
    </row>
    <row r="146" spans="2:7" ht="13.5">
      <c r="B146" s="17">
        <v>72</v>
      </c>
      <c r="C146" s="16" t="s">
        <v>27</v>
      </c>
      <c r="D146" s="17" t="s">
        <v>18</v>
      </c>
      <c r="E146" s="18">
        <v>14.685</v>
      </c>
      <c r="F146" s="19"/>
      <c r="G146" s="20"/>
    </row>
    <row r="147" spans="2:7" ht="27">
      <c r="B147" s="17">
        <v>73</v>
      </c>
      <c r="C147" s="16" t="s">
        <v>28</v>
      </c>
      <c r="D147" s="17" t="s">
        <v>11</v>
      </c>
      <c r="E147" s="18">
        <v>112.5</v>
      </c>
      <c r="F147" s="19"/>
      <c r="G147" s="20"/>
    </row>
    <row r="148" spans="2:7" ht="27">
      <c r="B148" s="17">
        <v>74</v>
      </c>
      <c r="C148" s="16" t="s">
        <v>29</v>
      </c>
      <c r="D148" s="17" t="s">
        <v>11</v>
      </c>
      <c r="E148" s="18">
        <v>65.5</v>
      </c>
      <c r="F148" s="19"/>
      <c r="G148" s="20"/>
    </row>
    <row r="149" spans="2:7" ht="13.5">
      <c r="B149" s="86"/>
      <c r="C149" s="22" t="s">
        <v>25</v>
      </c>
      <c r="D149" s="21"/>
      <c r="E149" s="21"/>
      <c r="F149" s="21"/>
      <c r="G149" s="23"/>
    </row>
    <row r="150" spans="2:7" ht="13.5">
      <c r="B150" s="86"/>
      <c r="C150" s="22" t="s">
        <v>43</v>
      </c>
      <c r="D150" s="21"/>
      <c r="E150" s="21"/>
      <c r="F150" s="21"/>
      <c r="G150" s="23"/>
    </row>
    <row r="151" spans="2:7" s="2" customFormat="1" ht="13.5">
      <c r="B151" s="12"/>
      <c r="C151" s="13" t="s">
        <v>44</v>
      </c>
      <c r="D151" s="12"/>
      <c r="E151" s="12"/>
      <c r="F151" s="12"/>
      <c r="G151" s="14"/>
    </row>
    <row r="152" spans="2:7" s="2" customFormat="1" ht="13.5">
      <c r="B152" s="12"/>
      <c r="C152" s="13" t="s">
        <v>21</v>
      </c>
      <c r="D152" s="12"/>
      <c r="E152" s="12"/>
      <c r="F152" s="12"/>
      <c r="G152" s="14"/>
    </row>
    <row r="153" spans="2:7" ht="27">
      <c r="B153" s="17">
        <v>75</v>
      </c>
      <c r="C153" s="16" t="s">
        <v>22</v>
      </c>
      <c r="D153" s="17" t="s">
        <v>8</v>
      </c>
      <c r="E153" s="18">
        <v>31</v>
      </c>
      <c r="F153" s="19"/>
      <c r="G153" s="20"/>
    </row>
    <row r="154" spans="2:7" ht="13.5">
      <c r="B154" s="86"/>
      <c r="C154" s="22" t="s">
        <v>21</v>
      </c>
      <c r="D154" s="21"/>
      <c r="E154" s="21"/>
      <c r="F154" s="21"/>
      <c r="G154" s="23"/>
    </row>
    <row r="155" spans="2:7" s="2" customFormat="1" ht="13.5">
      <c r="B155" s="12"/>
      <c r="C155" s="13" t="s">
        <v>23</v>
      </c>
      <c r="D155" s="12"/>
      <c r="E155" s="12"/>
      <c r="F155" s="12"/>
      <c r="G155" s="14"/>
    </row>
    <row r="156" spans="2:7" ht="54">
      <c r="B156" s="17">
        <v>76</v>
      </c>
      <c r="C156" s="16" t="s">
        <v>290</v>
      </c>
      <c r="D156" s="17" t="s">
        <v>8</v>
      </c>
      <c r="E156" s="18">
        <v>31</v>
      </c>
      <c r="F156" s="19"/>
      <c r="G156" s="20"/>
    </row>
    <row r="157" spans="2:7" ht="13.5">
      <c r="B157" s="86"/>
      <c r="C157" s="22" t="s">
        <v>23</v>
      </c>
      <c r="D157" s="21"/>
      <c r="E157" s="21"/>
      <c r="F157" s="21"/>
      <c r="G157" s="23"/>
    </row>
    <row r="158" spans="2:7" s="2" customFormat="1" ht="13.5">
      <c r="B158" s="12"/>
      <c r="C158" s="13" t="s">
        <v>24</v>
      </c>
      <c r="D158" s="12"/>
      <c r="E158" s="12"/>
      <c r="F158" s="12"/>
      <c r="G158" s="14"/>
    </row>
    <row r="159" spans="2:7" ht="40.5">
      <c r="B159" s="17">
        <v>77</v>
      </c>
      <c r="C159" s="16" t="s">
        <v>300</v>
      </c>
      <c r="D159" s="17" t="s">
        <v>8</v>
      </c>
      <c r="E159" s="18">
        <v>31</v>
      </c>
      <c r="F159" s="19"/>
      <c r="G159" s="20"/>
    </row>
    <row r="160" spans="2:7" ht="13.5">
      <c r="B160" s="86"/>
      <c r="C160" s="22" t="s">
        <v>24</v>
      </c>
      <c r="D160" s="21"/>
      <c r="E160" s="21"/>
      <c r="F160" s="21"/>
      <c r="G160" s="23"/>
    </row>
    <row r="161" spans="2:7" ht="13.5">
      <c r="B161" s="86"/>
      <c r="C161" s="22" t="s">
        <v>44</v>
      </c>
      <c r="D161" s="21"/>
      <c r="E161" s="21"/>
      <c r="F161" s="21"/>
      <c r="G161" s="23"/>
    </row>
    <row r="162" spans="2:7" s="2" customFormat="1" ht="13.5">
      <c r="B162" s="12"/>
      <c r="C162" s="13" t="s">
        <v>45</v>
      </c>
      <c r="D162" s="12"/>
      <c r="E162" s="12"/>
      <c r="F162" s="12"/>
      <c r="G162" s="14"/>
    </row>
    <row r="163" spans="2:7" ht="13.5">
      <c r="B163" s="17">
        <v>78</v>
      </c>
      <c r="C163" s="16" t="s">
        <v>46</v>
      </c>
      <c r="D163" s="17" t="s">
        <v>11</v>
      </c>
      <c r="E163" s="18">
        <v>222</v>
      </c>
      <c r="F163" s="19"/>
      <c r="G163" s="20"/>
    </row>
    <row r="164" spans="2:7" ht="13.5">
      <c r="B164" s="17">
        <v>79</v>
      </c>
      <c r="C164" s="16" t="s">
        <v>27</v>
      </c>
      <c r="D164" s="17" t="s">
        <v>18</v>
      </c>
      <c r="E164" s="18">
        <v>33.3</v>
      </c>
      <c r="F164" s="19"/>
      <c r="G164" s="20"/>
    </row>
    <row r="165" spans="2:7" ht="27">
      <c r="B165" s="17">
        <v>80</v>
      </c>
      <c r="C165" s="16" t="s">
        <v>47</v>
      </c>
      <c r="D165" s="17" t="s">
        <v>11</v>
      </c>
      <c r="E165" s="18">
        <v>222</v>
      </c>
      <c r="F165" s="19"/>
      <c r="G165" s="20"/>
    </row>
    <row r="166" spans="2:7" ht="13.5">
      <c r="B166" s="86"/>
      <c r="C166" s="22" t="s">
        <v>45</v>
      </c>
      <c r="D166" s="21"/>
      <c r="E166" s="21"/>
      <c r="F166" s="21"/>
      <c r="G166" s="23"/>
    </row>
    <row r="167" spans="2:7" s="2" customFormat="1" ht="13.5">
      <c r="B167" s="12"/>
      <c r="C167" s="13" t="s">
        <v>48</v>
      </c>
      <c r="D167" s="12"/>
      <c r="E167" s="12"/>
      <c r="F167" s="12"/>
      <c r="G167" s="14"/>
    </row>
    <row r="168" spans="2:7" ht="13.5">
      <c r="B168" s="17">
        <v>81</v>
      </c>
      <c r="C168" s="16" t="s">
        <v>46</v>
      </c>
      <c r="D168" s="17" t="s">
        <v>11</v>
      </c>
      <c r="E168" s="18">
        <v>44</v>
      </c>
      <c r="F168" s="19"/>
      <c r="G168" s="20"/>
    </row>
    <row r="169" spans="2:7" ht="13.5">
      <c r="B169" s="17">
        <v>82</v>
      </c>
      <c r="C169" s="16" t="s">
        <v>27</v>
      </c>
      <c r="D169" s="17" t="s">
        <v>18</v>
      </c>
      <c r="E169" s="18">
        <v>6.6</v>
      </c>
      <c r="F169" s="19"/>
      <c r="G169" s="20"/>
    </row>
    <row r="170" spans="2:7" ht="27">
      <c r="B170" s="17">
        <v>83</v>
      </c>
      <c r="C170" s="16" t="s">
        <v>49</v>
      </c>
      <c r="D170" s="17" t="s">
        <v>11</v>
      </c>
      <c r="E170" s="18">
        <v>44</v>
      </c>
      <c r="F170" s="19"/>
      <c r="G170" s="20"/>
    </row>
    <row r="171" spans="2:7" ht="13.5">
      <c r="B171" s="86"/>
      <c r="C171" s="22" t="s">
        <v>48</v>
      </c>
      <c r="D171" s="21"/>
      <c r="E171" s="21"/>
      <c r="F171" s="21"/>
      <c r="G171" s="23"/>
    </row>
    <row r="172" spans="2:7" s="2" customFormat="1" ht="13.5">
      <c r="B172" s="12"/>
      <c r="C172" s="13" t="s">
        <v>50</v>
      </c>
      <c r="D172" s="12"/>
      <c r="E172" s="12"/>
      <c r="F172" s="12"/>
      <c r="G172" s="14"/>
    </row>
    <row r="173" spans="2:7" s="2" customFormat="1" ht="27">
      <c r="B173" s="12"/>
      <c r="C173" s="13" t="s">
        <v>51</v>
      </c>
      <c r="D173" s="12"/>
      <c r="E173" s="12"/>
      <c r="F173" s="12"/>
      <c r="G173" s="14"/>
    </row>
    <row r="174" spans="2:7" ht="27">
      <c r="B174" s="17">
        <v>84</v>
      </c>
      <c r="C174" s="16" t="s">
        <v>52</v>
      </c>
      <c r="D174" s="17" t="s">
        <v>53</v>
      </c>
      <c r="E174" s="18">
        <v>1</v>
      </c>
      <c r="F174" s="19"/>
      <c r="G174" s="20"/>
    </row>
    <row r="175" spans="2:7" ht="27">
      <c r="B175" s="17">
        <v>85</v>
      </c>
      <c r="C175" s="16" t="s">
        <v>301</v>
      </c>
      <c r="D175" s="17" t="s">
        <v>8</v>
      </c>
      <c r="E175" s="18">
        <v>19.11</v>
      </c>
      <c r="F175" s="19"/>
      <c r="G175" s="20"/>
    </row>
    <row r="176" spans="2:7" ht="27">
      <c r="B176" s="17">
        <v>86</v>
      </c>
      <c r="C176" s="16" t="s">
        <v>54</v>
      </c>
      <c r="D176" s="17" t="s">
        <v>8</v>
      </c>
      <c r="E176" s="18">
        <v>19.11</v>
      </c>
      <c r="F176" s="19"/>
      <c r="G176" s="20"/>
    </row>
    <row r="177" spans="2:7" ht="27">
      <c r="B177" s="17">
        <v>87</v>
      </c>
      <c r="C177" s="16" t="s">
        <v>55</v>
      </c>
      <c r="D177" s="17" t="s">
        <v>8</v>
      </c>
      <c r="E177" s="18">
        <v>19.11</v>
      </c>
      <c r="F177" s="19"/>
      <c r="G177" s="20"/>
    </row>
    <row r="178" spans="2:7" ht="27">
      <c r="B178" s="17">
        <v>88</v>
      </c>
      <c r="C178" s="16" t="s">
        <v>56</v>
      </c>
      <c r="D178" s="17" t="s">
        <v>8</v>
      </c>
      <c r="E178" s="18">
        <v>90.5</v>
      </c>
      <c r="F178" s="19"/>
      <c r="G178" s="20"/>
    </row>
    <row r="179" spans="2:7" ht="27">
      <c r="B179" s="17">
        <v>89</v>
      </c>
      <c r="C179" s="16" t="s">
        <v>57</v>
      </c>
      <c r="D179" s="17" t="s">
        <v>11</v>
      </c>
      <c r="E179" s="18">
        <v>7.3</v>
      </c>
      <c r="F179" s="19"/>
      <c r="G179" s="20"/>
    </row>
    <row r="180" spans="2:7" ht="27">
      <c r="B180" s="17">
        <v>90</v>
      </c>
      <c r="C180" s="16" t="s">
        <v>58</v>
      </c>
      <c r="D180" s="17" t="s">
        <v>11</v>
      </c>
      <c r="E180" s="18">
        <v>20.7</v>
      </c>
      <c r="F180" s="19"/>
      <c r="G180" s="20"/>
    </row>
    <row r="181" spans="2:7" ht="13.5">
      <c r="B181" s="86"/>
      <c r="C181" s="22" t="s">
        <v>51</v>
      </c>
      <c r="D181" s="21"/>
      <c r="E181" s="21"/>
      <c r="F181" s="21"/>
      <c r="G181" s="23"/>
    </row>
    <row r="182" spans="2:7" s="2" customFormat="1" ht="13.5">
      <c r="B182" s="12"/>
      <c r="C182" s="13" t="s">
        <v>59</v>
      </c>
      <c r="D182" s="12"/>
      <c r="E182" s="12"/>
      <c r="F182" s="12"/>
      <c r="G182" s="14"/>
    </row>
    <row r="183" spans="2:7" ht="27">
      <c r="B183" s="17">
        <v>91</v>
      </c>
      <c r="C183" s="16" t="s">
        <v>301</v>
      </c>
      <c r="D183" s="17" t="s">
        <v>8</v>
      </c>
      <c r="E183" s="18">
        <v>66.46</v>
      </c>
      <c r="F183" s="19"/>
      <c r="G183" s="20"/>
    </row>
    <row r="184" spans="2:7" ht="27">
      <c r="B184" s="17">
        <v>92</v>
      </c>
      <c r="C184" s="16" t="s">
        <v>54</v>
      </c>
      <c r="D184" s="17" t="s">
        <v>8</v>
      </c>
      <c r="E184" s="18">
        <v>66.4</v>
      </c>
      <c r="F184" s="19"/>
      <c r="G184" s="20"/>
    </row>
    <row r="185" spans="2:7" ht="27">
      <c r="B185" s="17">
        <v>93</v>
      </c>
      <c r="C185" s="16" t="s">
        <v>60</v>
      </c>
      <c r="D185" s="17" t="s">
        <v>8</v>
      </c>
      <c r="E185" s="18">
        <v>66.4</v>
      </c>
      <c r="F185" s="19"/>
      <c r="G185" s="20"/>
    </row>
    <row r="186" spans="2:7" ht="40.5">
      <c r="B186" s="17">
        <v>94</v>
      </c>
      <c r="C186" s="16" t="s">
        <v>302</v>
      </c>
      <c r="D186" s="17" t="s">
        <v>8</v>
      </c>
      <c r="E186" s="18">
        <v>101.2</v>
      </c>
      <c r="F186" s="19"/>
      <c r="G186" s="20"/>
    </row>
    <row r="187" spans="2:7" ht="27">
      <c r="B187" s="17">
        <v>95</v>
      </c>
      <c r="C187" s="16" t="s">
        <v>61</v>
      </c>
      <c r="D187" s="17" t="s">
        <v>8</v>
      </c>
      <c r="E187" s="18">
        <v>240.35</v>
      </c>
      <c r="F187" s="19"/>
      <c r="G187" s="20"/>
    </row>
    <row r="188" spans="2:7" ht="27">
      <c r="B188" s="17">
        <v>96</v>
      </c>
      <c r="C188" s="16" t="s">
        <v>56</v>
      </c>
      <c r="D188" s="17" t="s">
        <v>8</v>
      </c>
      <c r="E188" s="18">
        <v>46</v>
      </c>
      <c r="F188" s="19"/>
      <c r="G188" s="20"/>
    </row>
    <row r="189" spans="2:7" ht="27">
      <c r="B189" s="17">
        <v>97</v>
      </c>
      <c r="C189" s="16" t="s">
        <v>62</v>
      </c>
      <c r="D189" s="17" t="s">
        <v>11</v>
      </c>
      <c r="E189" s="18">
        <v>25.3</v>
      </c>
      <c r="F189" s="19"/>
      <c r="G189" s="20"/>
    </row>
    <row r="190" spans="2:7" ht="27">
      <c r="B190" s="17">
        <v>98</v>
      </c>
      <c r="C190" s="16" t="s">
        <v>63</v>
      </c>
      <c r="D190" s="17" t="s">
        <v>11</v>
      </c>
      <c r="E190" s="18">
        <v>21.6</v>
      </c>
      <c r="F190" s="19"/>
      <c r="G190" s="20"/>
    </row>
    <row r="191" spans="2:7" ht="13.5">
      <c r="B191" s="86"/>
      <c r="C191" s="22" t="s">
        <v>59</v>
      </c>
      <c r="D191" s="21"/>
      <c r="E191" s="21"/>
      <c r="F191" s="21"/>
      <c r="G191" s="23"/>
    </row>
    <row r="192" spans="2:7" ht="13.5">
      <c r="B192" s="86"/>
      <c r="C192" s="22" t="s">
        <v>50</v>
      </c>
      <c r="D192" s="21"/>
      <c r="E192" s="21"/>
      <c r="F192" s="21"/>
      <c r="G192" s="23"/>
    </row>
    <row r="193" spans="2:7" s="2" customFormat="1" ht="13.5">
      <c r="B193" s="12"/>
      <c r="C193" s="13" t="s">
        <v>64</v>
      </c>
      <c r="D193" s="12"/>
      <c r="E193" s="12"/>
      <c r="F193" s="12"/>
      <c r="G193" s="14"/>
    </row>
    <row r="194" spans="2:7" ht="27">
      <c r="B194" s="17">
        <v>99</v>
      </c>
      <c r="C194" s="16" t="s">
        <v>65</v>
      </c>
      <c r="D194" s="17" t="s">
        <v>11</v>
      </c>
      <c r="E194" s="18">
        <v>97</v>
      </c>
      <c r="F194" s="19"/>
      <c r="G194" s="20"/>
    </row>
    <row r="195" spans="2:7" ht="13.5">
      <c r="B195" s="86"/>
      <c r="C195" s="22" t="s">
        <v>64</v>
      </c>
      <c r="D195" s="21"/>
      <c r="E195" s="21"/>
      <c r="F195" s="21"/>
      <c r="G195" s="23"/>
    </row>
    <row r="196" spans="2:7" s="2" customFormat="1" ht="13.5">
      <c r="B196" s="12"/>
      <c r="C196" s="13" t="s">
        <v>66</v>
      </c>
      <c r="D196" s="12"/>
      <c r="E196" s="12"/>
      <c r="F196" s="12"/>
      <c r="G196" s="14"/>
    </row>
    <row r="197" spans="2:7" ht="13.5">
      <c r="B197" s="17">
        <v>100</v>
      </c>
      <c r="C197" s="16" t="s">
        <v>67</v>
      </c>
      <c r="D197" s="17" t="s">
        <v>11</v>
      </c>
      <c r="E197" s="18">
        <v>497</v>
      </c>
      <c r="F197" s="19"/>
      <c r="G197" s="20"/>
    </row>
    <row r="198" spans="2:7" ht="13.5">
      <c r="B198" s="86"/>
      <c r="C198" s="22" t="s">
        <v>66</v>
      </c>
      <c r="D198" s="21"/>
      <c r="E198" s="21"/>
      <c r="F198" s="21"/>
      <c r="G198" s="23"/>
    </row>
    <row r="199" spans="2:7" s="2" customFormat="1" ht="27">
      <c r="B199" s="12"/>
      <c r="C199" s="13" t="s">
        <v>68</v>
      </c>
      <c r="D199" s="12"/>
      <c r="E199" s="12"/>
      <c r="F199" s="12"/>
      <c r="G199" s="14"/>
    </row>
    <row r="200" spans="2:7" ht="27">
      <c r="B200" s="17">
        <v>101</v>
      </c>
      <c r="C200" s="16" t="s">
        <v>68</v>
      </c>
      <c r="D200" s="17" t="s">
        <v>11</v>
      </c>
      <c r="E200" s="18">
        <v>291</v>
      </c>
      <c r="F200" s="19"/>
      <c r="G200" s="20"/>
    </row>
    <row r="201" spans="2:7" ht="27">
      <c r="B201" s="86"/>
      <c r="C201" s="22" t="s">
        <v>68</v>
      </c>
      <c r="D201" s="21"/>
      <c r="E201" s="21"/>
      <c r="F201" s="21"/>
      <c r="G201" s="23"/>
    </row>
    <row r="202" spans="2:7" s="2" customFormat="1" ht="13.5">
      <c r="B202" s="12"/>
      <c r="C202" s="13" t="s">
        <v>69</v>
      </c>
      <c r="D202" s="12"/>
      <c r="E202" s="12"/>
      <c r="F202" s="12"/>
      <c r="G202" s="14"/>
    </row>
    <row r="203" spans="2:7" ht="13.5">
      <c r="B203" s="17">
        <v>102</v>
      </c>
      <c r="C203" s="16" t="s">
        <v>70</v>
      </c>
      <c r="D203" s="17" t="s">
        <v>11</v>
      </c>
      <c r="E203" s="18">
        <v>175.5</v>
      </c>
      <c r="F203" s="19"/>
      <c r="G203" s="20"/>
    </row>
    <row r="204" spans="2:7" ht="13.5">
      <c r="B204" s="86"/>
      <c r="C204" s="22" t="s">
        <v>69</v>
      </c>
      <c r="D204" s="21"/>
      <c r="E204" s="21"/>
      <c r="F204" s="21"/>
      <c r="G204" s="23"/>
    </row>
    <row r="205" spans="2:7" s="2" customFormat="1" ht="13.5">
      <c r="B205" s="12"/>
      <c r="C205" s="13" t="s">
        <v>71</v>
      </c>
      <c r="D205" s="12"/>
      <c r="E205" s="12"/>
      <c r="F205" s="12"/>
      <c r="G205" s="14"/>
    </row>
    <row r="206" spans="2:7" ht="13.5">
      <c r="B206" s="17">
        <v>103</v>
      </c>
      <c r="C206" s="16" t="s">
        <v>72</v>
      </c>
      <c r="D206" s="17" t="s">
        <v>11</v>
      </c>
      <c r="E206" s="18">
        <v>710</v>
      </c>
      <c r="F206" s="19"/>
      <c r="G206" s="20"/>
    </row>
    <row r="207" spans="2:7" ht="13.5">
      <c r="B207" s="86"/>
      <c r="C207" s="22" t="s">
        <v>71</v>
      </c>
      <c r="D207" s="21"/>
      <c r="E207" s="21"/>
      <c r="F207" s="21"/>
      <c r="G207" s="23"/>
    </row>
    <row r="208" spans="2:7" s="2" customFormat="1" ht="13.5">
      <c r="B208" s="12"/>
      <c r="C208" s="13" t="s">
        <v>73</v>
      </c>
      <c r="D208" s="12"/>
      <c r="E208" s="12"/>
      <c r="F208" s="12"/>
      <c r="G208" s="14"/>
    </row>
    <row r="209" spans="2:7" ht="27">
      <c r="B209" s="17">
        <v>104</v>
      </c>
      <c r="C209" s="16" t="s">
        <v>74</v>
      </c>
      <c r="D209" s="17" t="s">
        <v>75</v>
      </c>
      <c r="E209" s="18">
        <v>70</v>
      </c>
      <c r="F209" s="19"/>
      <c r="G209" s="20"/>
    </row>
    <row r="210" spans="2:7" ht="40.5">
      <c r="B210" s="17">
        <v>105</v>
      </c>
      <c r="C210" s="16" t="s">
        <v>76</v>
      </c>
      <c r="D210" s="17" t="s">
        <v>75</v>
      </c>
      <c r="E210" s="18">
        <v>70</v>
      </c>
      <c r="F210" s="19"/>
      <c r="G210" s="20"/>
    </row>
    <row r="211" spans="2:7" ht="27">
      <c r="B211" s="17">
        <v>106</v>
      </c>
      <c r="C211" s="16" t="s">
        <v>77</v>
      </c>
      <c r="D211" s="17" t="s">
        <v>8</v>
      </c>
      <c r="E211" s="18">
        <v>116.58</v>
      </c>
      <c r="F211" s="19"/>
      <c r="G211" s="20"/>
    </row>
    <row r="212" spans="2:7" ht="13.5">
      <c r="B212" s="28"/>
      <c r="C212" s="29" t="s">
        <v>73</v>
      </c>
      <c r="D212" s="28"/>
      <c r="E212" s="28"/>
      <c r="F212" s="28"/>
      <c r="G212" s="30"/>
    </row>
    <row r="213" s="2" customFormat="1" ht="12.75"/>
    <row r="214" spans="2:7" ht="12.75">
      <c r="B214" s="96" t="s">
        <v>108</v>
      </c>
      <c r="C214" s="96"/>
      <c r="D214" s="96"/>
      <c r="E214" s="96"/>
      <c r="F214" s="96"/>
      <c r="G214" s="9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="2" customFormat="1" ht="12.75"/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="2" customFormat="1" ht="12.75"/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="2" customFormat="1" ht="12.75"/>
    <row r="243" s="2" customFormat="1" ht="12.75"/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="2" customFormat="1" ht="12.75"/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="2" customFormat="1" ht="12.75"/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="2" customFormat="1" ht="12.75"/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="2" customFormat="1" ht="12.75"/>
    <row r="266" s="2" customFormat="1" ht="12.75"/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="2" customFormat="1" ht="12.75"/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="2" customFormat="1" ht="12.75"/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="2" customFormat="1" ht="12.75"/>
    <row r="286" s="2" customFormat="1" ht="12.75"/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="2" customFormat="1" ht="12.75"/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="2" customFormat="1" ht="12.75"/>
    <row r="300" s="2" customFormat="1" ht="12.75"/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="2" customFormat="1" ht="12.75"/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="2" customFormat="1" ht="12.75"/>
    <row r="312" s="2" customFormat="1" ht="12.75"/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="2" customFormat="1" ht="12.75"/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="2" customFormat="1" ht="12.75"/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="2" customFormat="1" ht="12.75"/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="2" customFormat="1" ht="12.75"/>
    <row r="330" s="2" customFormat="1" ht="12.75"/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="2" customFormat="1" ht="12.75"/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="2" customFormat="1" ht="12.75"/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="2" customFormat="1" ht="12.75"/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="2" customFormat="1" ht="12.75"/>
    <row r="354" s="2" customFormat="1" ht="12.75"/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="2" customFormat="1" ht="12.75"/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="2" customFormat="1" ht="12.75"/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="2" customFormat="1" ht="12.75"/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="2" customFormat="1" ht="12.75"/>
    <row r="375" s="2" customFormat="1" ht="12.75"/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="2" customFormat="1" ht="12.75"/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="2" customFormat="1" ht="12.75"/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="2" customFormat="1" ht="12.75"/>
    <row r="390" s="2" customFormat="1" ht="12.75"/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="2" customFormat="1" ht="12.75"/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="2" customFormat="1" ht="12.75"/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="2" customFormat="1" ht="12.75"/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="2" customFormat="1" ht="12.75"/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="2" customFormat="1" ht="12.75"/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="2" customFormat="1" ht="12.75"/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="2" customFormat="1" ht="12.75"/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="2" customFormat="1" ht="12.75"/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</sheetData>
  <sheetProtection/>
  <mergeCells count="3">
    <mergeCell ref="B2:G2"/>
    <mergeCell ref="B3:G3"/>
    <mergeCell ref="B214:F214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40"/>
  <sheetViews>
    <sheetView zoomScale="120" zoomScaleNormal="120" zoomScalePageLayoutView="0" workbookViewId="0" topLeftCell="A16">
      <selection activeCell="I27" sqref="I27"/>
    </sheetView>
  </sheetViews>
  <sheetFormatPr defaultColWidth="9.140625" defaultRowHeight="12.75"/>
  <cols>
    <col min="1" max="1" width="2.57421875" style="0" customWidth="1"/>
    <col min="2" max="2" width="5.00390625" style="1" customWidth="1"/>
    <col min="3" max="3" width="36.421875" style="1" customWidth="1"/>
    <col min="4" max="4" width="5.00390625" style="1" customWidth="1"/>
    <col min="5" max="5" width="8.57421875" style="1" customWidth="1"/>
    <col min="6" max="6" width="17.421875" style="1" customWidth="1"/>
    <col min="7" max="7" width="14.57421875" style="1" customWidth="1"/>
  </cols>
  <sheetData>
    <row r="2" spans="2:7" ht="37.5" customHeight="1">
      <c r="B2" s="94" t="s">
        <v>109</v>
      </c>
      <c r="C2" s="94"/>
      <c r="D2" s="94"/>
      <c r="E2" s="94"/>
      <c r="F2" s="94"/>
      <c r="G2" s="94"/>
    </row>
    <row r="3" spans="2:7" ht="27.75" customHeight="1">
      <c r="B3" s="95"/>
      <c r="C3" s="95"/>
      <c r="D3" s="95"/>
      <c r="E3" s="95"/>
      <c r="F3" s="95"/>
      <c r="G3" s="95"/>
    </row>
    <row r="4" spans="2:7" s="2" customFormat="1" ht="27">
      <c r="B4" s="11" t="s">
        <v>0</v>
      </c>
      <c r="C4" s="31" t="s">
        <v>82</v>
      </c>
      <c r="D4" s="31" t="s">
        <v>3</v>
      </c>
      <c r="E4" s="31" t="s">
        <v>83</v>
      </c>
      <c r="F4" s="31" t="s">
        <v>4</v>
      </c>
      <c r="G4" s="31" t="s">
        <v>5</v>
      </c>
    </row>
    <row r="5" spans="2:7" s="2" customFormat="1" ht="13.5">
      <c r="B5" s="32"/>
      <c r="C5" s="32" t="s">
        <v>84</v>
      </c>
      <c r="D5" s="32"/>
      <c r="E5" s="32"/>
      <c r="F5" s="32"/>
      <c r="G5" s="32"/>
    </row>
    <row r="6" spans="2:7" ht="13.5">
      <c r="B6" s="26">
        <v>1</v>
      </c>
      <c r="C6" s="25" t="s">
        <v>85</v>
      </c>
      <c r="D6" s="24">
        <v>1</v>
      </c>
      <c r="E6" s="26" t="s">
        <v>75</v>
      </c>
      <c r="F6" s="27"/>
      <c r="G6" s="27"/>
    </row>
    <row r="7" spans="2:7" ht="40.5">
      <c r="B7" s="26">
        <v>2</v>
      </c>
      <c r="C7" s="25" t="s">
        <v>86</v>
      </c>
      <c r="D7" s="24">
        <v>5.5</v>
      </c>
      <c r="E7" s="26" t="s">
        <v>18</v>
      </c>
      <c r="F7" s="27"/>
      <c r="G7" s="27"/>
    </row>
    <row r="8" spans="2:7" ht="54">
      <c r="B8" s="26">
        <v>3</v>
      </c>
      <c r="C8" s="25" t="s">
        <v>87</v>
      </c>
      <c r="D8" s="24">
        <v>11</v>
      </c>
      <c r="E8" s="26" t="s">
        <v>15</v>
      </c>
      <c r="F8" s="27"/>
      <c r="G8" s="27"/>
    </row>
    <row r="9" spans="2:7" ht="27">
      <c r="B9" s="26">
        <v>4</v>
      </c>
      <c r="C9" s="25" t="s">
        <v>88</v>
      </c>
      <c r="D9" s="24">
        <v>11</v>
      </c>
      <c r="E9" s="26" t="s">
        <v>15</v>
      </c>
      <c r="F9" s="27"/>
      <c r="G9" s="27"/>
    </row>
    <row r="10" spans="2:7" ht="40.5">
      <c r="B10" s="26">
        <v>5</v>
      </c>
      <c r="C10" s="25" t="s">
        <v>89</v>
      </c>
      <c r="D10" s="24">
        <v>152</v>
      </c>
      <c r="E10" s="26" t="s">
        <v>11</v>
      </c>
      <c r="F10" s="27"/>
      <c r="G10" s="27"/>
    </row>
    <row r="11" spans="2:7" ht="40.5">
      <c r="B11" s="26">
        <v>6</v>
      </c>
      <c r="C11" s="25" t="s">
        <v>90</v>
      </c>
      <c r="D11" s="24">
        <v>200</v>
      </c>
      <c r="E11" s="26" t="s">
        <v>11</v>
      </c>
      <c r="F11" s="27"/>
      <c r="G11" s="27"/>
    </row>
    <row r="12" spans="2:7" ht="27">
      <c r="B12" s="26">
        <v>7</v>
      </c>
      <c r="C12" s="25" t="s">
        <v>91</v>
      </c>
      <c r="D12" s="24">
        <v>352</v>
      </c>
      <c r="E12" s="26" t="s">
        <v>11</v>
      </c>
      <c r="F12" s="27"/>
      <c r="G12" s="27"/>
    </row>
    <row r="13" spans="2:7" ht="27">
      <c r="B13" s="26">
        <v>8</v>
      </c>
      <c r="C13" s="25" t="s">
        <v>92</v>
      </c>
      <c r="D13" s="24">
        <v>40</v>
      </c>
      <c r="E13" s="26" t="s">
        <v>11</v>
      </c>
      <c r="F13" s="27"/>
      <c r="G13" s="27"/>
    </row>
    <row r="14" spans="2:7" ht="40.5">
      <c r="B14" s="26">
        <v>9</v>
      </c>
      <c r="C14" s="25" t="s">
        <v>93</v>
      </c>
      <c r="D14" s="24">
        <v>390</v>
      </c>
      <c r="E14" s="26" t="s">
        <v>11</v>
      </c>
      <c r="F14" s="27"/>
      <c r="G14" s="27"/>
    </row>
    <row r="15" spans="2:7" ht="13.5">
      <c r="B15" s="26">
        <v>10</v>
      </c>
      <c r="C15" s="25" t="s">
        <v>94</v>
      </c>
      <c r="D15" s="24">
        <v>40</v>
      </c>
      <c r="E15" s="26" t="s">
        <v>11</v>
      </c>
      <c r="F15" s="27"/>
      <c r="G15" s="27"/>
    </row>
    <row r="16" spans="2:7" s="2" customFormat="1" ht="27">
      <c r="B16" s="26">
        <v>11</v>
      </c>
      <c r="C16" s="25" t="s">
        <v>95</v>
      </c>
      <c r="D16" s="24">
        <v>352</v>
      </c>
      <c r="E16" s="26" t="s">
        <v>11</v>
      </c>
      <c r="F16" s="27"/>
      <c r="G16" s="27"/>
    </row>
    <row r="17" spans="2:7" ht="40.5">
      <c r="B17" s="26">
        <v>12</v>
      </c>
      <c r="C17" s="25" t="s">
        <v>96</v>
      </c>
      <c r="D17" s="24">
        <v>152</v>
      </c>
      <c r="E17" s="26" t="s">
        <v>11</v>
      </c>
      <c r="F17" s="27"/>
      <c r="G17" s="27"/>
    </row>
    <row r="18" spans="2:7" ht="40.5">
      <c r="B18" s="26">
        <v>13</v>
      </c>
      <c r="C18" s="25" t="s">
        <v>97</v>
      </c>
      <c r="D18" s="24">
        <v>200</v>
      </c>
      <c r="E18" s="26" t="s">
        <v>11</v>
      </c>
      <c r="F18" s="27"/>
      <c r="G18" s="27"/>
    </row>
    <row r="19" spans="2:7" ht="40.5">
      <c r="B19" s="26">
        <v>14</v>
      </c>
      <c r="C19" s="25" t="s">
        <v>98</v>
      </c>
      <c r="D19" s="24">
        <v>94</v>
      </c>
      <c r="E19" s="26" t="s">
        <v>11</v>
      </c>
      <c r="F19" s="27"/>
      <c r="G19" s="27"/>
    </row>
    <row r="20" spans="2:7" s="2" customFormat="1" ht="13.5">
      <c r="B20" s="26">
        <v>15</v>
      </c>
      <c r="C20" s="25" t="s">
        <v>99</v>
      </c>
      <c r="D20" s="24">
        <v>11</v>
      </c>
      <c r="E20" s="26" t="s">
        <v>15</v>
      </c>
      <c r="F20" s="27"/>
      <c r="G20" s="27"/>
    </row>
    <row r="21" spans="2:7" ht="13.5">
      <c r="B21" s="26">
        <v>16</v>
      </c>
      <c r="C21" s="25" t="s">
        <v>100</v>
      </c>
      <c r="D21" s="24">
        <v>11</v>
      </c>
      <c r="E21" s="26" t="s">
        <v>15</v>
      </c>
      <c r="F21" s="27"/>
      <c r="G21" s="27"/>
    </row>
    <row r="22" spans="2:7" ht="27">
      <c r="B22" s="26">
        <v>17</v>
      </c>
      <c r="C22" s="25" t="s">
        <v>101</v>
      </c>
      <c r="D22" s="24">
        <v>27</v>
      </c>
      <c r="E22" s="26" t="s">
        <v>11</v>
      </c>
      <c r="F22" s="27"/>
      <c r="G22" s="27"/>
    </row>
    <row r="23" spans="2:7" ht="27">
      <c r="B23" s="26">
        <v>18</v>
      </c>
      <c r="C23" s="25" t="s">
        <v>102</v>
      </c>
      <c r="D23" s="24">
        <v>390</v>
      </c>
      <c r="E23" s="26" t="s">
        <v>11</v>
      </c>
      <c r="F23" s="27"/>
      <c r="G23" s="27"/>
    </row>
    <row r="24" spans="2:7" ht="27">
      <c r="B24" s="26">
        <v>19</v>
      </c>
      <c r="C24" s="25" t="s">
        <v>103</v>
      </c>
      <c r="D24" s="24">
        <v>12</v>
      </c>
      <c r="E24" s="26" t="s">
        <v>15</v>
      </c>
      <c r="F24" s="27"/>
      <c r="G24" s="27"/>
    </row>
    <row r="25" spans="2:7" ht="13.5">
      <c r="B25" s="26">
        <v>20</v>
      </c>
      <c r="C25" s="25" t="s">
        <v>104</v>
      </c>
      <c r="D25" s="24">
        <v>12</v>
      </c>
      <c r="E25" s="26" t="s">
        <v>15</v>
      </c>
      <c r="F25" s="27"/>
      <c r="G25" s="27"/>
    </row>
    <row r="26" spans="2:7" ht="40.5">
      <c r="B26" s="26">
        <v>21</v>
      </c>
      <c r="C26" s="25" t="s">
        <v>303</v>
      </c>
      <c r="D26" s="24">
        <v>28.4</v>
      </c>
      <c r="E26" s="26" t="s">
        <v>18</v>
      </c>
      <c r="F26" s="27"/>
      <c r="G26" s="27"/>
    </row>
    <row r="27" spans="2:7" ht="27">
      <c r="B27" s="26">
        <v>22</v>
      </c>
      <c r="C27" s="25" t="s">
        <v>105</v>
      </c>
      <c r="D27" s="24">
        <v>5</v>
      </c>
      <c r="E27" s="26" t="s">
        <v>15</v>
      </c>
      <c r="F27" s="27"/>
      <c r="G27" s="27"/>
    </row>
    <row r="28" spans="2:7" ht="27">
      <c r="B28" s="26">
        <v>23</v>
      </c>
      <c r="C28" s="25" t="s">
        <v>106</v>
      </c>
      <c r="D28" s="24">
        <v>3.15</v>
      </c>
      <c r="E28" s="26" t="s">
        <v>107</v>
      </c>
      <c r="F28" s="27"/>
      <c r="G28" s="27"/>
    </row>
    <row r="29" spans="2:7" s="2" customFormat="1" ht="16.5">
      <c r="B29" s="4"/>
      <c r="C29" s="5"/>
      <c r="D29" s="6"/>
      <c r="E29" s="6"/>
      <c r="F29" s="7"/>
      <c r="G29" s="8"/>
    </row>
    <row r="30" spans="2:7" s="2" customFormat="1" ht="12.75">
      <c r="B30" s="96" t="s">
        <v>108</v>
      </c>
      <c r="C30" s="96"/>
      <c r="D30" s="96"/>
      <c r="E30" s="96"/>
      <c r="F30" s="96"/>
      <c r="G30" s="9">
        <f>SUM(G6:G28)</f>
        <v>0</v>
      </c>
    </row>
    <row r="31" spans="2:7" ht="12.75">
      <c r="B31"/>
      <c r="C31"/>
      <c r="D31"/>
      <c r="E31"/>
      <c r="F31"/>
      <c r="G31"/>
    </row>
    <row r="32" spans="2:7" ht="12.75">
      <c r="B32" s="2"/>
      <c r="C32" s="2"/>
      <c r="D32" s="2"/>
      <c r="E32" s="2"/>
      <c r="F32" s="2"/>
      <c r="G32" s="2"/>
    </row>
    <row r="33" s="2" customFormat="1" ht="12.75"/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 s="2"/>
      <c r="C36" s="2"/>
      <c r="D36" s="2"/>
      <c r="E36" s="2"/>
      <c r="F36" s="2"/>
      <c r="G36" s="2"/>
    </row>
    <row r="37" spans="2:7" ht="12.75">
      <c r="B37"/>
      <c r="C37"/>
      <c r="D37"/>
      <c r="E37"/>
      <c r="F37"/>
      <c r="G37"/>
    </row>
    <row r="38" spans="2:7" s="2" customFormat="1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s="2" customFormat="1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 s="2"/>
      <c r="C45" s="2"/>
      <c r="D45" s="2"/>
      <c r="E45" s="2"/>
      <c r="F45" s="2"/>
      <c r="G45" s="2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 s="2"/>
      <c r="C48" s="2"/>
      <c r="D48" s="2"/>
      <c r="E48" s="2"/>
      <c r="F48" s="2"/>
      <c r="G48" s="2"/>
    </row>
    <row r="49" spans="2:7" ht="12.75">
      <c r="B49"/>
      <c r="C49"/>
      <c r="D49"/>
      <c r="E49"/>
      <c r="F49"/>
      <c r="G49"/>
    </row>
    <row r="50" spans="2:7" s="2" customFormat="1" ht="12.75">
      <c r="B50"/>
      <c r="C50"/>
      <c r="D50"/>
      <c r="E50"/>
      <c r="F50"/>
      <c r="G50"/>
    </row>
    <row r="51" spans="2:7" s="2" customFormat="1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/>
      <c r="C57"/>
      <c r="D57"/>
      <c r="E57"/>
      <c r="F57"/>
      <c r="G57"/>
    </row>
    <row r="58" spans="2:7" s="2" customFormat="1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s="2" customFormat="1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 s="2"/>
      <c r="C65" s="2"/>
      <c r="D65" s="2"/>
      <c r="E65" s="2"/>
      <c r="F65" s="2"/>
      <c r="G65" s="2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="2" customFormat="1" ht="12.75"/>
    <row r="69" spans="2:7" s="2" customFormat="1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s="2" customFormat="1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/>
      <c r="C77"/>
      <c r="D77"/>
      <c r="E77"/>
      <c r="F77"/>
      <c r="G77"/>
    </row>
    <row r="78" spans="2:7" s="2" customFormat="1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s="2" customFormat="1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 s="2"/>
      <c r="C85" s="2"/>
      <c r="D85" s="2"/>
      <c r="E85" s="2"/>
      <c r="F85" s="2"/>
      <c r="G85" s="2"/>
    </row>
    <row r="86" spans="2:7" ht="12.75">
      <c r="B86"/>
      <c r="C86"/>
      <c r="D86"/>
      <c r="E86"/>
      <c r="F86"/>
      <c r="G86"/>
    </row>
    <row r="87" spans="2:7" s="2" customFormat="1" ht="12.75">
      <c r="B87"/>
      <c r="C87"/>
      <c r="D87"/>
      <c r="E87"/>
      <c r="F87"/>
      <c r="G87"/>
    </row>
    <row r="88" spans="2:7" s="2" customFormat="1" ht="12.75">
      <c r="B88"/>
      <c r="C88"/>
      <c r="D88"/>
      <c r="E88"/>
      <c r="F88"/>
      <c r="G88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s="2" customFormat="1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="2" customFormat="1" ht="12.75"/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s="2" customFormat="1" ht="12.75">
      <c r="B100"/>
      <c r="C100"/>
      <c r="D100"/>
      <c r="E100"/>
      <c r="F100"/>
      <c r="G100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s="2" customFormat="1" ht="12.75">
      <c r="B108"/>
      <c r="C108"/>
      <c r="D108"/>
      <c r="E108"/>
      <c r="F108"/>
      <c r="G108"/>
    </row>
    <row r="109" spans="2:7" s="2" customFormat="1" ht="12.75">
      <c r="B109"/>
      <c r="C109"/>
      <c r="D109"/>
      <c r="E109"/>
      <c r="F109"/>
      <c r="G109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 s="2"/>
      <c r="C113" s="2"/>
      <c r="D113" s="2"/>
      <c r="E113" s="2"/>
      <c r="F113" s="2"/>
      <c r="G113" s="2"/>
    </row>
    <row r="114" spans="2:7" s="2" customFormat="1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s="2" customFormat="1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/>
      <c r="C121"/>
      <c r="D121"/>
      <c r="E121"/>
      <c r="F121"/>
      <c r="G121"/>
    </row>
    <row r="122" spans="2:7" s="2" customFormat="1" ht="12.75">
      <c r="B122"/>
      <c r="C122"/>
      <c r="D122"/>
      <c r="E122"/>
      <c r="F122"/>
      <c r="G122"/>
    </row>
    <row r="123" s="2" customFormat="1" ht="12.75"/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s="2" customFormat="1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s="2" customFormat="1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 s="2"/>
      <c r="C133" s="2"/>
      <c r="D133" s="2"/>
      <c r="E133" s="2"/>
      <c r="F133" s="2"/>
      <c r="G133" s="2"/>
    </row>
    <row r="134" spans="2:7" s="2" customFormat="1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s="2" customFormat="1" ht="12.75">
      <c r="B140"/>
      <c r="C140"/>
      <c r="D140"/>
      <c r="E140"/>
      <c r="F140"/>
      <c r="G140"/>
    </row>
    <row r="141" spans="2:7" s="2" customFormat="1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 s="2"/>
      <c r="C143" s="2"/>
      <c r="D143" s="2"/>
      <c r="E143" s="2"/>
      <c r="F143" s="2"/>
      <c r="G143" s="2"/>
    </row>
    <row r="144" s="2" customFormat="1" ht="12.75"/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 s="2"/>
      <c r="C147" s="2"/>
      <c r="D147" s="2"/>
      <c r="E147" s="2"/>
      <c r="F147" s="2"/>
      <c r="G147" s="2"/>
    </row>
    <row r="148" spans="2:7" ht="12.75">
      <c r="B148"/>
      <c r="C148"/>
      <c r="D148"/>
      <c r="E148"/>
      <c r="F148"/>
      <c r="G148"/>
    </row>
    <row r="149" spans="2:7" s="2" customFormat="1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s="2" customFormat="1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 s="2"/>
      <c r="C155" s="2"/>
      <c r="D155" s="2"/>
      <c r="E155" s="2"/>
      <c r="F155" s="2"/>
      <c r="G155" s="2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 s="2"/>
      <c r="C158" s="2"/>
      <c r="D158" s="2"/>
      <c r="E158" s="2"/>
      <c r="F158" s="2"/>
      <c r="G158" s="2"/>
    </row>
    <row r="159" spans="2:7" s="2" customFormat="1" ht="12.75">
      <c r="B159"/>
      <c r="C159"/>
      <c r="D159"/>
      <c r="E159"/>
      <c r="F159"/>
      <c r="G159"/>
    </row>
    <row r="160" spans="2:7" s="2" customFormat="1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s="2" customFormat="1" ht="12.75">
      <c r="B163"/>
      <c r="C163"/>
      <c r="D163"/>
      <c r="E163"/>
      <c r="F163"/>
      <c r="G163"/>
    </row>
    <row r="164" spans="2:7" ht="12.75">
      <c r="B164" s="2"/>
      <c r="C164" s="2"/>
      <c r="D164" s="2"/>
      <c r="E164" s="2"/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="2" customFormat="1" ht="12.75"/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s="2" customFormat="1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 s="2"/>
      <c r="C175" s="2"/>
      <c r="D175" s="2"/>
      <c r="E175" s="2"/>
      <c r="F175" s="2"/>
      <c r="G175" s="2"/>
    </row>
    <row r="176" spans="2:7" ht="12.75">
      <c r="B176"/>
      <c r="C176"/>
      <c r="D176"/>
      <c r="E176"/>
      <c r="F176"/>
      <c r="G176"/>
    </row>
    <row r="177" spans="2:7" s="2" customFormat="1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 s="2"/>
      <c r="C179" s="2"/>
      <c r="D179" s="2"/>
      <c r="E179" s="2"/>
      <c r="F179" s="2"/>
      <c r="G179" s="2"/>
    </row>
    <row r="180" spans="2:7" ht="12.75">
      <c r="B180" s="2"/>
      <c r="C180" s="2"/>
      <c r="D180" s="2"/>
      <c r="E180" s="2"/>
      <c r="F180" s="2"/>
      <c r="G180" s="2"/>
    </row>
    <row r="181" spans="2:7" ht="12.75">
      <c r="B181"/>
      <c r="C181"/>
      <c r="D181"/>
      <c r="E181"/>
      <c r="F181"/>
      <c r="G181"/>
    </row>
    <row r="182" spans="2:7" s="2" customFormat="1" ht="12.75">
      <c r="B182"/>
      <c r="C182"/>
      <c r="D182"/>
      <c r="E182"/>
      <c r="F182"/>
      <c r="G182"/>
    </row>
    <row r="183" s="2" customFormat="1" ht="12.75"/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 s="2"/>
      <c r="C191" s="2"/>
      <c r="D191" s="2"/>
      <c r="E191" s="2"/>
      <c r="F191" s="2"/>
      <c r="G191" s="2"/>
    </row>
    <row r="192" spans="2:7" ht="12.75">
      <c r="B192"/>
      <c r="C192"/>
      <c r="D192"/>
      <c r="E192"/>
      <c r="F192"/>
      <c r="G192"/>
    </row>
    <row r="193" spans="2:7" s="2" customFormat="1" ht="12.75">
      <c r="B193"/>
      <c r="C193"/>
      <c r="D193"/>
      <c r="E193"/>
      <c r="F193"/>
      <c r="G193"/>
    </row>
    <row r="194" spans="2:7" ht="12.75">
      <c r="B194" s="2"/>
      <c r="C194" s="2"/>
      <c r="D194" s="2"/>
      <c r="E194" s="2"/>
      <c r="F194" s="2"/>
      <c r="G194" s="2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 s="2"/>
      <c r="C197" s="2"/>
      <c r="D197" s="2"/>
      <c r="E197" s="2"/>
      <c r="F197" s="2"/>
      <c r="G197" s="2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 s="2"/>
      <c r="C202" s="2"/>
      <c r="D202" s="2"/>
      <c r="E202" s="2"/>
      <c r="F202" s="2"/>
      <c r="G202" s="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s="2" customFormat="1" ht="12.75">
      <c r="B206"/>
      <c r="C206"/>
      <c r="D206"/>
      <c r="E206"/>
      <c r="F206"/>
      <c r="G206"/>
    </row>
    <row r="207" spans="2:7" ht="12.75">
      <c r="B207" s="2"/>
      <c r="C207" s="2"/>
      <c r="D207" s="2"/>
      <c r="E207" s="2"/>
      <c r="F207" s="2"/>
      <c r="G207" s="2"/>
    </row>
    <row r="208" spans="2:7" ht="12.75">
      <c r="B208"/>
      <c r="C208"/>
      <c r="D208"/>
      <c r="E208"/>
      <c r="F208"/>
      <c r="G208"/>
    </row>
    <row r="209" spans="2:7" s="2" customFormat="1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="2" customFormat="1" ht="12.75"/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="2" customFormat="1" ht="12.75"/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s="2" customFormat="1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s="2" customFormat="1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s="2" customFormat="1" ht="12.75">
      <c r="B227"/>
      <c r="C227"/>
      <c r="D227"/>
      <c r="E227"/>
      <c r="F227"/>
      <c r="G227"/>
    </row>
    <row r="228" spans="2:7" s="2" customFormat="1" ht="18" customHeight="1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4.25" customHeight="1">
      <c r="B231"/>
      <c r="C231"/>
      <c r="D231"/>
      <c r="E231"/>
      <c r="F231"/>
      <c r="G231"/>
    </row>
    <row r="232" spans="2:7" ht="27" customHeight="1">
      <c r="B232"/>
      <c r="C232"/>
      <c r="D232"/>
      <c r="E232"/>
      <c r="F232"/>
      <c r="G232"/>
    </row>
    <row r="233" spans="2:7" ht="67.5" customHeight="1">
      <c r="B233"/>
      <c r="C233"/>
      <c r="D233"/>
      <c r="E233"/>
      <c r="F233"/>
      <c r="G233"/>
    </row>
    <row r="234" spans="2:7" ht="67.5" customHeight="1">
      <c r="B234"/>
      <c r="C234"/>
      <c r="D234"/>
      <c r="E234"/>
      <c r="F234"/>
      <c r="G234"/>
    </row>
    <row r="235" spans="2:7" ht="67.5" customHeight="1">
      <c r="B235"/>
      <c r="C235"/>
      <c r="D235"/>
      <c r="E235"/>
      <c r="F235"/>
      <c r="G235"/>
    </row>
    <row r="236" spans="2:7" ht="54" customHeight="1">
      <c r="B236"/>
      <c r="C236"/>
      <c r="D236"/>
      <c r="E236"/>
      <c r="F236"/>
      <c r="G236"/>
    </row>
    <row r="237" spans="2:7" ht="67.5" customHeight="1">
      <c r="B237"/>
      <c r="C237"/>
      <c r="D237"/>
      <c r="E237"/>
      <c r="F237"/>
      <c r="G237"/>
    </row>
    <row r="238" spans="2:7" ht="67.5" customHeight="1">
      <c r="B238"/>
      <c r="C238"/>
      <c r="D238"/>
      <c r="E238"/>
      <c r="F238"/>
      <c r="G238"/>
    </row>
    <row r="239" spans="2:7" ht="67.5" customHeight="1">
      <c r="B239"/>
      <c r="C239"/>
      <c r="D239"/>
      <c r="E239"/>
      <c r="F239"/>
      <c r="G239"/>
    </row>
    <row r="240" spans="2:7" ht="67.5" customHeight="1">
      <c r="B240"/>
      <c r="C240"/>
      <c r="D240"/>
      <c r="E240"/>
      <c r="F240"/>
      <c r="G240"/>
    </row>
    <row r="241" ht="54" customHeight="1"/>
    <row r="242" ht="67.5" customHeight="1"/>
    <row r="243" spans="2:7" s="2" customFormat="1" ht="54" customHeight="1">
      <c r="B243" s="1"/>
      <c r="C243" s="1"/>
      <c r="D243" s="1"/>
      <c r="E243" s="1"/>
      <c r="F243" s="1"/>
      <c r="G243" s="1"/>
    </row>
    <row r="244" ht="67.5" customHeight="1"/>
    <row r="245" ht="40.5" customHeight="1"/>
    <row r="246" ht="67.5" customHeight="1"/>
    <row r="248" spans="2:7" s="2" customFormat="1" ht="67.5" customHeight="1">
      <c r="B248" s="1"/>
      <c r="C248" s="1"/>
      <c r="D248" s="1"/>
      <c r="E248" s="1"/>
      <c r="F248" s="1"/>
      <c r="G248" s="1"/>
    </row>
    <row r="249" ht="27" customHeight="1"/>
    <row r="250" ht="54" customHeight="1"/>
    <row r="251" ht="54" customHeight="1"/>
    <row r="252" ht="40.5" customHeight="1"/>
    <row r="253" ht="54" customHeight="1"/>
    <row r="254" ht="54.75" customHeight="1"/>
    <row r="257" spans="2:7" s="2" customFormat="1" ht="12.75">
      <c r="B257" s="1"/>
      <c r="C257" s="1"/>
      <c r="D257" s="1"/>
      <c r="E257" s="1"/>
      <c r="F257" s="1"/>
      <c r="G257" s="1"/>
    </row>
    <row r="258" spans="2:7" s="2" customFormat="1" ht="12.75">
      <c r="B258" s="1"/>
      <c r="C258" s="1"/>
      <c r="D258" s="1"/>
      <c r="E258" s="1"/>
      <c r="F258" s="1"/>
      <c r="G258" s="1"/>
    </row>
    <row r="261" spans="2:7" s="2" customFormat="1" ht="12.75">
      <c r="B261" s="1"/>
      <c r="C261" s="1"/>
      <c r="D261" s="1"/>
      <c r="E261" s="1"/>
      <c r="F261" s="1"/>
      <c r="G261" s="1"/>
    </row>
    <row r="270" spans="2:7" s="2" customFormat="1" ht="12.75">
      <c r="B270" s="1"/>
      <c r="C270" s="1"/>
      <c r="D270" s="1"/>
      <c r="E270" s="1"/>
      <c r="F270" s="1"/>
      <c r="G270" s="1"/>
    </row>
    <row r="273" spans="2:7" s="2" customFormat="1" ht="12.75">
      <c r="B273" s="1"/>
      <c r="C273" s="1"/>
      <c r="D273" s="1"/>
      <c r="E273" s="1"/>
      <c r="F273" s="1"/>
      <c r="G273" s="1"/>
    </row>
    <row r="280" spans="2:7" s="2" customFormat="1" ht="12.75">
      <c r="B280" s="1"/>
      <c r="C280" s="1"/>
      <c r="D280" s="1"/>
      <c r="E280" s="1"/>
      <c r="F280" s="1"/>
      <c r="G280" s="1"/>
    </row>
    <row r="281" spans="2:7" s="2" customFormat="1" ht="12.75">
      <c r="B281" s="1"/>
      <c r="C281" s="1"/>
      <c r="D281" s="1"/>
      <c r="E281" s="1"/>
      <c r="F281" s="1"/>
      <c r="G281" s="1"/>
    </row>
    <row r="290" spans="2:7" s="2" customFormat="1" ht="12.75">
      <c r="B290" s="1"/>
      <c r="C290" s="1"/>
      <c r="D290" s="1"/>
      <c r="E290" s="1"/>
      <c r="F290" s="1"/>
      <c r="G290" s="1"/>
    </row>
    <row r="293" spans="2:7" s="2" customFormat="1" ht="12.75">
      <c r="B293" s="1"/>
      <c r="C293" s="1"/>
      <c r="D293" s="1"/>
      <c r="E293" s="1"/>
      <c r="F293" s="1"/>
      <c r="G293" s="1"/>
    </row>
    <row r="300" spans="2:7" s="2" customFormat="1" ht="12.75">
      <c r="B300" s="1"/>
      <c r="C300" s="1"/>
      <c r="D300" s="1"/>
      <c r="E300" s="1"/>
      <c r="F300" s="1"/>
      <c r="G300" s="1"/>
    </row>
    <row r="301" spans="2:7" s="2" customFormat="1" ht="12.75">
      <c r="B301" s="1"/>
      <c r="C301" s="1"/>
      <c r="D301" s="1"/>
      <c r="E301" s="1"/>
      <c r="F301" s="1"/>
      <c r="G301" s="1"/>
    </row>
    <row r="310" spans="2:7" s="2" customFormat="1" ht="12.75">
      <c r="B310" s="1"/>
      <c r="C310" s="1"/>
      <c r="D310" s="1"/>
      <c r="E310" s="1"/>
      <c r="F310" s="1"/>
      <c r="G310" s="1"/>
    </row>
    <row r="314" spans="2:7" s="2" customFormat="1" ht="12.75">
      <c r="B314" s="1"/>
      <c r="C314" s="1"/>
      <c r="D314" s="1"/>
      <c r="E314" s="1"/>
      <c r="F314" s="1"/>
      <c r="G314" s="1"/>
    </row>
    <row r="315" spans="2:7" s="2" customFormat="1" ht="12.75">
      <c r="B315" s="1"/>
      <c r="C315" s="1"/>
      <c r="D315" s="1"/>
      <c r="E315" s="1"/>
      <c r="F315" s="1"/>
      <c r="G315" s="1"/>
    </row>
    <row r="322" spans="2:7" s="2" customFormat="1" ht="12.75">
      <c r="B322" s="1"/>
      <c r="C322" s="1"/>
      <c r="D322" s="1"/>
      <c r="E322" s="1"/>
      <c r="F322" s="1"/>
      <c r="G322" s="1"/>
    </row>
    <row r="326" spans="2:7" s="2" customFormat="1" ht="12.75">
      <c r="B326" s="1"/>
      <c r="C326" s="1"/>
      <c r="D326" s="1"/>
      <c r="E326" s="1"/>
      <c r="F326" s="1"/>
      <c r="G326" s="1"/>
    </row>
    <row r="327" spans="2:7" s="2" customFormat="1" ht="12.75">
      <c r="B327" s="1"/>
      <c r="C327" s="1"/>
      <c r="D327" s="1"/>
      <c r="E327" s="1"/>
      <c r="F327" s="1"/>
      <c r="G327" s="1"/>
    </row>
    <row r="330" spans="2:7" s="2" customFormat="1" ht="12.75">
      <c r="B330" s="1"/>
      <c r="C330" s="1"/>
      <c r="D330" s="1"/>
      <c r="E330" s="1"/>
      <c r="F330" s="1"/>
      <c r="G330" s="1"/>
    </row>
    <row r="335" spans="2:7" s="2" customFormat="1" ht="12.75">
      <c r="B335" s="1"/>
      <c r="C335" s="1"/>
      <c r="D335" s="1"/>
      <c r="E335" s="1"/>
      <c r="F335" s="1"/>
      <c r="G335" s="1"/>
    </row>
    <row r="338" spans="2:7" s="2" customFormat="1" ht="12.75">
      <c r="B338" s="1"/>
      <c r="C338" s="1"/>
      <c r="D338" s="1"/>
      <c r="E338" s="1"/>
      <c r="F338" s="1"/>
      <c r="G338" s="1"/>
    </row>
    <row r="344" spans="2:7" s="2" customFormat="1" ht="12.75">
      <c r="B344" s="1"/>
      <c r="C344" s="1"/>
      <c r="D344" s="1"/>
      <c r="E344" s="1"/>
      <c r="F344" s="1"/>
      <c r="G344" s="1"/>
    </row>
    <row r="345" spans="2:7" s="2" customFormat="1" ht="12.75">
      <c r="B345" s="1"/>
      <c r="C345" s="1"/>
      <c r="D345" s="1"/>
      <c r="E345" s="1"/>
      <c r="F345" s="1"/>
      <c r="G345" s="1"/>
    </row>
    <row r="348" spans="2:7" s="2" customFormat="1" ht="12.75">
      <c r="B348" s="1"/>
      <c r="C348" s="1"/>
      <c r="D348" s="1"/>
      <c r="E348" s="1"/>
      <c r="F348" s="1"/>
      <c r="G348" s="1"/>
    </row>
    <row r="358" spans="2:7" s="2" customFormat="1" ht="12.75">
      <c r="B358" s="1"/>
      <c r="C358" s="1"/>
      <c r="D358" s="1"/>
      <c r="E358" s="1"/>
      <c r="F358" s="1"/>
      <c r="G358" s="1"/>
    </row>
    <row r="361" spans="2:7" s="2" customFormat="1" ht="12.75">
      <c r="B361" s="1"/>
      <c r="C361" s="1"/>
      <c r="D361" s="1"/>
      <c r="E361" s="1"/>
      <c r="F361" s="1"/>
      <c r="G361" s="1"/>
    </row>
    <row r="368" spans="2:7" s="2" customFormat="1" ht="12.75">
      <c r="B368" s="1"/>
      <c r="C368" s="1"/>
      <c r="D368" s="1"/>
      <c r="E368" s="1"/>
      <c r="F368" s="1"/>
      <c r="G368" s="1"/>
    </row>
    <row r="369" spans="2:7" s="2" customFormat="1" ht="12.75">
      <c r="B369" s="1"/>
      <c r="C369" s="1"/>
      <c r="D369" s="1"/>
      <c r="E369" s="1"/>
      <c r="F369" s="1"/>
      <c r="G369" s="1"/>
    </row>
    <row r="372" spans="2:7" s="2" customFormat="1" ht="12.75">
      <c r="B372" s="1"/>
      <c r="C372" s="1"/>
      <c r="D372" s="1"/>
      <c r="E372" s="1"/>
      <c r="F372" s="1"/>
      <c r="G372" s="1"/>
    </row>
    <row r="380" spans="2:7" s="2" customFormat="1" ht="12.75">
      <c r="B380" s="1"/>
      <c r="C380" s="1"/>
      <c r="D380" s="1"/>
      <c r="E380" s="1"/>
      <c r="F380" s="1"/>
      <c r="G380" s="1"/>
    </row>
    <row r="383" spans="2:7" s="2" customFormat="1" ht="12.75">
      <c r="B383" s="1"/>
      <c r="C383" s="1"/>
      <c r="D383" s="1"/>
      <c r="E383" s="1"/>
      <c r="F383" s="1"/>
      <c r="G383" s="1"/>
    </row>
    <row r="389" spans="2:7" s="2" customFormat="1" ht="12.75">
      <c r="B389" s="1"/>
      <c r="C389" s="1"/>
      <c r="D389" s="1"/>
      <c r="E389" s="1"/>
      <c r="F389" s="1"/>
      <c r="G389" s="1"/>
    </row>
    <row r="390" spans="2:7" s="2" customFormat="1" ht="12.75">
      <c r="B390" s="1"/>
      <c r="C390" s="1"/>
      <c r="D390" s="1"/>
      <c r="E390" s="1"/>
      <c r="F390" s="1"/>
      <c r="G390" s="1"/>
    </row>
    <row r="393" spans="2:7" s="2" customFormat="1" ht="12.75">
      <c r="B393" s="1"/>
      <c r="C393" s="1"/>
      <c r="D393" s="1"/>
      <c r="E393" s="1"/>
      <c r="F393" s="1"/>
      <c r="G393" s="1"/>
    </row>
    <row r="400" spans="2:7" s="2" customFormat="1" ht="12.75">
      <c r="B400" s="1"/>
      <c r="C400" s="1"/>
      <c r="D400" s="1"/>
      <c r="E400" s="1"/>
      <c r="F400" s="1"/>
      <c r="G400" s="1"/>
    </row>
    <row r="404" spans="2:7" s="2" customFormat="1" ht="12.75">
      <c r="B404" s="1"/>
      <c r="C404" s="1"/>
      <c r="D404" s="1"/>
      <c r="E404" s="1"/>
      <c r="F404" s="1"/>
      <c r="G404" s="1"/>
    </row>
    <row r="405" spans="2:7" s="2" customFormat="1" ht="12.75">
      <c r="B405" s="1"/>
      <c r="C405" s="1"/>
      <c r="D405" s="1"/>
      <c r="E405" s="1"/>
      <c r="F405" s="1"/>
      <c r="G405" s="1"/>
    </row>
    <row r="408" spans="2:7" s="2" customFormat="1" ht="12.75">
      <c r="B408" s="1"/>
      <c r="C408" s="1"/>
      <c r="D408" s="1"/>
      <c r="E408" s="1"/>
      <c r="F408" s="1"/>
      <c r="G408" s="1"/>
    </row>
    <row r="416" spans="2:7" s="2" customFormat="1" ht="12.75">
      <c r="B416" s="1"/>
      <c r="C416" s="1"/>
      <c r="D416" s="1"/>
      <c r="E416" s="1"/>
      <c r="F416" s="1"/>
      <c r="G416" s="1"/>
    </row>
    <row r="419" spans="2:7" s="2" customFormat="1" ht="12.75">
      <c r="B419" s="1"/>
      <c r="C419" s="1"/>
      <c r="D419" s="1"/>
      <c r="E419" s="1"/>
      <c r="F419" s="1"/>
      <c r="G419" s="1"/>
    </row>
    <row r="422" spans="2:7" s="2" customFormat="1" ht="12.75">
      <c r="B422" s="1"/>
      <c r="C422" s="1"/>
      <c r="D422" s="1"/>
      <c r="E422" s="1"/>
      <c r="F422" s="1"/>
      <c r="G422" s="1"/>
    </row>
    <row r="427" spans="2:7" s="2" customFormat="1" ht="12.75">
      <c r="B427" s="1"/>
      <c r="C427" s="1"/>
      <c r="D427" s="1"/>
      <c r="E427" s="1"/>
      <c r="F427" s="1"/>
      <c r="G427" s="1"/>
    </row>
    <row r="432" spans="2:7" s="2" customFormat="1" ht="12.75">
      <c r="B432" s="1"/>
      <c r="C432" s="1"/>
      <c r="D432" s="1"/>
      <c r="E432" s="1"/>
      <c r="F432" s="1"/>
      <c r="G432" s="1"/>
    </row>
    <row r="437" spans="2:7" s="2" customFormat="1" ht="12.75">
      <c r="B437" s="1"/>
      <c r="C437" s="1"/>
      <c r="D437" s="1"/>
      <c r="E437" s="1"/>
      <c r="F437" s="1"/>
      <c r="G437" s="1"/>
    </row>
    <row r="440" spans="2:7" s="2" customFormat="1" ht="12.75">
      <c r="B440" s="1"/>
      <c r="C440" s="1"/>
      <c r="D440" s="1"/>
      <c r="E440" s="1"/>
      <c r="F440" s="1"/>
      <c r="G440" s="1"/>
    </row>
  </sheetData>
  <sheetProtection/>
  <mergeCells count="3">
    <mergeCell ref="B2:G2"/>
    <mergeCell ref="B3:G3"/>
    <mergeCell ref="B30:F30"/>
  </mergeCells>
  <printOptions horizontalCentered="1"/>
  <pageMargins left="0.8" right="0.8" top="0.4" bottom="0.4" header="0.2" footer="0.2"/>
  <pageSetup fitToHeight="0" fitToWidth="1" horizontalDpi="600" verticalDpi="600" orientation="portrait" paperSize="9" scale="78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2"/>
  <sheetViews>
    <sheetView zoomScale="115" zoomScaleNormal="115" zoomScalePageLayoutView="0" workbookViewId="0" topLeftCell="A34">
      <selection activeCell="C54" sqref="C54"/>
    </sheetView>
  </sheetViews>
  <sheetFormatPr defaultColWidth="9.140625" defaultRowHeight="12.75"/>
  <cols>
    <col min="2" max="2" width="5.00390625" style="1" customWidth="1"/>
    <col min="3" max="3" width="35.00390625" style="1" customWidth="1"/>
    <col min="4" max="4" width="5.00390625" style="1" customWidth="1"/>
    <col min="5" max="5" width="8.57421875" style="1" customWidth="1"/>
    <col min="6" max="6" width="10.00390625" style="1" customWidth="1"/>
    <col min="7" max="7" width="12.8515625" style="1" customWidth="1"/>
    <col min="8" max="8" width="10.7109375" style="0" bestFit="1" customWidth="1"/>
  </cols>
  <sheetData>
    <row r="2" spans="2:7" ht="37.5" customHeight="1">
      <c r="B2" s="94" t="s">
        <v>81</v>
      </c>
      <c r="C2" s="94"/>
      <c r="D2" s="94"/>
      <c r="E2" s="94"/>
      <c r="F2" s="94"/>
      <c r="G2" s="94"/>
    </row>
    <row r="3" spans="2:7" ht="27.75" customHeight="1">
      <c r="B3" s="95"/>
      <c r="C3" s="95"/>
      <c r="D3" s="95"/>
      <c r="E3" s="95"/>
      <c r="F3" s="95"/>
      <c r="G3" s="95"/>
    </row>
    <row r="4" spans="2:7" s="2" customFormat="1" ht="27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</row>
    <row r="5" spans="2:7" s="2" customFormat="1" ht="13.5">
      <c r="B5" s="12"/>
      <c r="C5" s="13" t="s">
        <v>200</v>
      </c>
      <c r="D5" s="12"/>
      <c r="E5" s="12"/>
      <c r="F5" s="12"/>
      <c r="G5" s="14"/>
    </row>
    <row r="6" spans="2:9" ht="30">
      <c r="B6" s="15">
        <v>1</v>
      </c>
      <c r="C6" s="16" t="s">
        <v>201</v>
      </c>
      <c r="D6" s="17" t="s">
        <v>79</v>
      </c>
      <c r="E6" s="18">
        <v>1</v>
      </c>
      <c r="F6" s="19"/>
      <c r="G6" s="37"/>
      <c r="I6" s="75"/>
    </row>
    <row r="7" spans="2:7" s="2" customFormat="1" ht="13.5">
      <c r="B7" s="12"/>
      <c r="C7" s="13" t="s">
        <v>202</v>
      </c>
      <c r="D7" s="12"/>
      <c r="E7" s="76"/>
      <c r="F7" s="12"/>
      <c r="G7" s="14"/>
    </row>
    <row r="8" spans="2:7" s="2" customFormat="1" ht="27">
      <c r="B8" s="12"/>
      <c r="C8" s="13" t="s">
        <v>203</v>
      </c>
      <c r="D8" s="12"/>
      <c r="E8" s="76"/>
      <c r="F8" s="12"/>
      <c r="G8" s="14"/>
    </row>
    <row r="9" spans="2:7" ht="27">
      <c r="B9" s="15">
        <v>2</v>
      </c>
      <c r="C9" s="16" t="s">
        <v>119</v>
      </c>
      <c r="D9" s="18" t="s">
        <v>120</v>
      </c>
      <c r="E9" s="18">
        <v>5.115</v>
      </c>
      <c r="F9" s="19"/>
      <c r="G9" s="37"/>
    </row>
    <row r="10" spans="2:7" s="2" customFormat="1" ht="13.5">
      <c r="B10" s="12"/>
      <c r="C10" s="13" t="s">
        <v>305</v>
      </c>
      <c r="D10" s="12"/>
      <c r="E10" s="76"/>
      <c r="F10" s="12"/>
      <c r="G10" s="14"/>
    </row>
    <row r="11" spans="2:8" ht="27">
      <c r="B11" s="15">
        <v>3</v>
      </c>
      <c r="C11" s="16" t="s">
        <v>204</v>
      </c>
      <c r="D11" s="18" t="s">
        <v>18</v>
      </c>
      <c r="E11" s="18">
        <f>4014-902</f>
        <v>3112</v>
      </c>
      <c r="F11" s="19"/>
      <c r="G11" s="20"/>
      <c r="H11" s="2"/>
    </row>
    <row r="12" spans="2:7" s="2" customFormat="1" ht="13.5">
      <c r="B12" s="12"/>
      <c r="C12" s="13" t="s">
        <v>306</v>
      </c>
      <c r="D12" s="12"/>
      <c r="E12" s="76"/>
      <c r="F12" s="12"/>
      <c r="G12" s="14"/>
    </row>
    <row r="13" spans="2:7" ht="42" customHeight="1">
      <c r="B13" s="34">
        <v>4</v>
      </c>
      <c r="C13" s="16" t="s">
        <v>208</v>
      </c>
      <c r="D13" s="35" t="s">
        <v>8</v>
      </c>
      <c r="E13" s="18">
        <v>237</v>
      </c>
      <c r="F13" s="19"/>
      <c r="G13" s="37"/>
    </row>
    <row r="14" spans="2:11" ht="42" customHeight="1">
      <c r="B14" s="34">
        <v>5</v>
      </c>
      <c r="C14" s="16" t="s">
        <v>209</v>
      </c>
      <c r="D14" s="35" t="s">
        <v>8</v>
      </c>
      <c r="E14" s="18">
        <v>237</v>
      </c>
      <c r="F14" s="19"/>
      <c r="G14" s="37"/>
      <c r="K14" s="2"/>
    </row>
    <row r="15" spans="2:7" ht="42" customHeight="1">
      <c r="B15" s="34">
        <v>6</v>
      </c>
      <c r="C15" s="16" t="s">
        <v>205</v>
      </c>
      <c r="D15" s="35" t="s">
        <v>8</v>
      </c>
      <c r="E15" s="36">
        <v>2540</v>
      </c>
      <c r="F15" s="19"/>
      <c r="G15" s="37"/>
    </row>
    <row r="16" spans="2:7" ht="42" customHeight="1">
      <c r="B16" s="34">
        <v>7</v>
      </c>
      <c r="C16" s="16" t="s">
        <v>206</v>
      </c>
      <c r="D16" s="35" t="s">
        <v>8</v>
      </c>
      <c r="E16" s="36">
        <v>2000</v>
      </c>
      <c r="F16" s="19"/>
      <c r="G16" s="37"/>
    </row>
    <row r="17" spans="2:7" ht="40.5">
      <c r="B17" s="34">
        <v>8</v>
      </c>
      <c r="C17" s="16" t="s">
        <v>207</v>
      </c>
      <c r="D17" s="35" t="s">
        <v>8</v>
      </c>
      <c r="E17" s="36">
        <v>2000</v>
      </c>
      <c r="F17" s="19"/>
      <c r="G17" s="37"/>
    </row>
    <row r="18" spans="2:7" ht="40.5">
      <c r="B18" s="34">
        <v>9</v>
      </c>
      <c r="C18" s="16" t="s">
        <v>212</v>
      </c>
      <c r="D18" s="35" t="s">
        <v>8</v>
      </c>
      <c r="E18" s="36">
        <f>407</f>
        <v>407</v>
      </c>
      <c r="F18" s="19"/>
      <c r="G18" s="37"/>
    </row>
    <row r="19" spans="2:7" ht="13.5">
      <c r="B19" s="34">
        <v>10</v>
      </c>
      <c r="C19" s="16" t="s">
        <v>210</v>
      </c>
      <c r="D19" s="35" t="s">
        <v>11</v>
      </c>
      <c r="E19" s="18">
        <v>49</v>
      </c>
      <c r="F19" s="19"/>
      <c r="G19" s="37"/>
    </row>
    <row r="20" spans="2:7" ht="13.5">
      <c r="B20" s="34">
        <v>11</v>
      </c>
      <c r="C20" s="16" t="s">
        <v>211</v>
      </c>
      <c r="D20" s="35" t="s">
        <v>11</v>
      </c>
      <c r="E20" s="18">
        <v>7</v>
      </c>
      <c r="F20" s="19"/>
      <c r="G20" s="37"/>
    </row>
    <row r="21" spans="2:7" ht="13.5">
      <c r="B21" s="34">
        <v>12</v>
      </c>
      <c r="C21" s="16" t="s">
        <v>213</v>
      </c>
      <c r="D21" s="35" t="s">
        <v>11</v>
      </c>
      <c r="E21" s="36">
        <f>27+183</f>
        <v>210</v>
      </c>
      <c r="F21" s="19"/>
      <c r="G21" s="37"/>
    </row>
    <row r="22" spans="2:7" ht="13.5">
      <c r="B22" s="34">
        <v>13</v>
      </c>
      <c r="C22" s="16" t="s">
        <v>217</v>
      </c>
      <c r="D22" s="35" t="s">
        <v>11</v>
      </c>
      <c r="E22" s="36">
        <v>56.5</v>
      </c>
      <c r="F22" s="19"/>
      <c r="G22" s="20"/>
    </row>
    <row r="23" spans="2:8" ht="13.5">
      <c r="B23" s="34">
        <v>14</v>
      </c>
      <c r="C23" s="16" t="s">
        <v>218</v>
      </c>
      <c r="D23" s="17" t="s">
        <v>79</v>
      </c>
      <c r="E23" s="18">
        <v>1</v>
      </c>
      <c r="F23" s="19"/>
      <c r="G23" s="37"/>
      <c r="H23" s="2"/>
    </row>
    <row r="24" spans="2:7" ht="13.5">
      <c r="B24" s="12"/>
      <c r="C24" s="13" t="s">
        <v>220</v>
      </c>
      <c r="D24" s="12"/>
      <c r="E24" s="76"/>
      <c r="F24" s="12"/>
      <c r="G24" s="14"/>
    </row>
    <row r="25" spans="2:7" ht="40.5">
      <c r="B25" s="15">
        <v>15</v>
      </c>
      <c r="C25" s="16" t="s">
        <v>219</v>
      </c>
      <c r="D25" s="17" t="s">
        <v>18</v>
      </c>
      <c r="E25" s="18">
        <f>3465-74</f>
        <v>3391</v>
      </c>
      <c r="F25" s="19"/>
      <c r="G25" s="20"/>
    </row>
    <row r="26" spans="2:8" ht="27">
      <c r="B26" s="15">
        <v>16</v>
      </c>
      <c r="C26" s="16" t="s">
        <v>308</v>
      </c>
      <c r="D26" s="17" t="s">
        <v>18</v>
      </c>
      <c r="E26" s="18">
        <f>4896-976</f>
        <v>3920</v>
      </c>
      <c r="F26" s="19"/>
      <c r="G26" s="20"/>
      <c r="H26" s="2"/>
    </row>
    <row r="27" spans="2:7" s="2" customFormat="1" ht="27">
      <c r="B27" s="15">
        <v>17</v>
      </c>
      <c r="C27" s="16" t="s">
        <v>307</v>
      </c>
      <c r="D27" s="17" t="s">
        <v>18</v>
      </c>
      <c r="E27" s="18">
        <v>529</v>
      </c>
      <c r="F27" s="19"/>
      <c r="G27" s="20"/>
    </row>
    <row r="28" spans="2:7" ht="27">
      <c r="B28" s="12"/>
      <c r="C28" s="13" t="s">
        <v>221</v>
      </c>
      <c r="D28" s="12"/>
      <c r="E28" s="76"/>
      <c r="F28" s="12"/>
      <c r="G28" s="14"/>
    </row>
    <row r="29" spans="2:7" ht="13.5">
      <c r="B29" s="12"/>
      <c r="C29" s="13" t="s">
        <v>222</v>
      </c>
      <c r="D29" s="12"/>
      <c r="E29" s="76"/>
      <c r="F29" s="12"/>
      <c r="G29" s="14"/>
    </row>
    <row r="30" spans="2:7" ht="27">
      <c r="B30" s="15">
        <v>18</v>
      </c>
      <c r="C30" s="16" t="s">
        <v>22</v>
      </c>
      <c r="D30" s="17" t="s">
        <v>8</v>
      </c>
      <c r="E30" s="18">
        <v>56</v>
      </c>
      <c r="F30" s="19"/>
      <c r="G30" s="20"/>
    </row>
    <row r="31" spans="2:7" ht="13.5">
      <c r="B31" s="12"/>
      <c r="C31" s="13" t="s">
        <v>223</v>
      </c>
      <c r="D31" s="12"/>
      <c r="E31" s="76"/>
      <c r="F31" s="12"/>
      <c r="G31" s="14"/>
    </row>
    <row r="32" spans="2:7" ht="57.75" customHeight="1">
      <c r="B32" s="15">
        <v>19</v>
      </c>
      <c r="C32" s="16" t="s">
        <v>227</v>
      </c>
      <c r="D32" s="17" t="s">
        <v>8</v>
      </c>
      <c r="E32" s="18">
        <v>296</v>
      </c>
      <c r="F32" s="19"/>
      <c r="G32" s="20"/>
    </row>
    <row r="33" spans="2:7" ht="41.25" customHeight="1">
      <c r="B33" s="15">
        <v>20</v>
      </c>
      <c r="C33" s="16" t="s">
        <v>226</v>
      </c>
      <c r="D33" s="17" t="s">
        <v>8</v>
      </c>
      <c r="E33" s="18">
        <v>296</v>
      </c>
      <c r="F33" s="19"/>
      <c r="G33" s="20"/>
    </row>
    <row r="34" spans="2:7" ht="13.5">
      <c r="B34" s="12"/>
      <c r="C34" s="13" t="s">
        <v>224</v>
      </c>
      <c r="D34" s="12"/>
      <c r="E34" s="76"/>
      <c r="F34" s="12"/>
      <c r="G34" s="14"/>
    </row>
    <row r="35" spans="2:7" ht="38.25" customHeight="1">
      <c r="B35" s="91">
        <v>21</v>
      </c>
      <c r="C35" s="89" t="s">
        <v>309</v>
      </c>
      <c r="D35" s="17" t="s">
        <v>8</v>
      </c>
      <c r="E35" s="18">
        <v>296</v>
      </c>
      <c r="F35" s="87"/>
      <c r="G35" s="88"/>
    </row>
    <row r="36" spans="2:7" ht="27">
      <c r="B36" s="15">
        <v>22</v>
      </c>
      <c r="C36" s="16" t="s">
        <v>110</v>
      </c>
      <c r="D36" s="17" t="s">
        <v>8</v>
      </c>
      <c r="E36" s="18">
        <v>296</v>
      </c>
      <c r="F36" s="19"/>
      <c r="G36" s="20"/>
    </row>
    <row r="37" spans="2:7" ht="13.5">
      <c r="B37" s="12"/>
      <c r="C37" s="13" t="s">
        <v>225</v>
      </c>
      <c r="D37" s="12"/>
      <c r="E37" s="76"/>
      <c r="F37" s="12"/>
      <c r="G37" s="14"/>
    </row>
    <row r="38" spans="2:7" ht="13.5">
      <c r="B38" s="15">
        <v>23</v>
      </c>
      <c r="C38" s="16" t="s">
        <v>229</v>
      </c>
      <c r="D38" s="17" t="s">
        <v>18</v>
      </c>
      <c r="E38" s="18">
        <v>9.422</v>
      </c>
      <c r="F38" s="19"/>
      <c r="G38" s="20"/>
    </row>
    <row r="39" spans="2:8" ht="40.5">
      <c r="B39" s="15">
        <v>24</v>
      </c>
      <c r="C39" s="16" t="s">
        <v>230</v>
      </c>
      <c r="D39" s="17" t="s">
        <v>11</v>
      </c>
      <c r="E39" s="18">
        <v>114.2</v>
      </c>
      <c r="F39" s="19"/>
      <c r="G39" s="20"/>
      <c r="H39" s="2"/>
    </row>
    <row r="40" spans="2:7" s="2" customFormat="1" ht="27.75" customHeight="1">
      <c r="B40" s="15">
        <v>25</v>
      </c>
      <c r="C40" s="16" t="s">
        <v>39</v>
      </c>
      <c r="D40" s="17" t="s">
        <v>8</v>
      </c>
      <c r="E40" s="18">
        <v>24.8</v>
      </c>
      <c r="F40" s="19"/>
      <c r="G40" s="20"/>
    </row>
    <row r="41" spans="2:7" ht="13.5">
      <c r="B41" s="12"/>
      <c r="C41" s="13" t="s">
        <v>232</v>
      </c>
      <c r="D41" s="12"/>
      <c r="E41" s="76"/>
      <c r="F41" s="12"/>
      <c r="G41" s="14"/>
    </row>
    <row r="42" spans="2:7" ht="13.5">
      <c r="B42" s="12"/>
      <c r="C42" s="13" t="s">
        <v>231</v>
      </c>
      <c r="D42" s="12"/>
      <c r="E42" s="76"/>
      <c r="F42" s="12"/>
      <c r="G42" s="14"/>
    </row>
    <row r="43" spans="2:7" ht="27">
      <c r="B43" s="15">
        <v>26</v>
      </c>
      <c r="C43" s="16" t="s">
        <v>22</v>
      </c>
      <c r="D43" s="17" t="s">
        <v>8</v>
      </c>
      <c r="E43" s="18">
        <v>6195</v>
      </c>
      <c r="F43" s="19"/>
      <c r="G43" s="20"/>
    </row>
    <row r="44" spans="2:7" ht="13.5">
      <c r="B44" s="12"/>
      <c r="C44" s="13" t="s">
        <v>238</v>
      </c>
      <c r="D44" s="12"/>
      <c r="E44" s="76"/>
      <c r="F44" s="12"/>
      <c r="G44" s="14"/>
    </row>
    <row r="45" spans="2:7" ht="42" customHeight="1">
      <c r="B45" s="15">
        <v>27</v>
      </c>
      <c r="C45" s="16" t="s">
        <v>233</v>
      </c>
      <c r="D45" s="17" t="s">
        <v>8</v>
      </c>
      <c r="E45" s="18">
        <v>1249</v>
      </c>
      <c r="F45" s="19"/>
      <c r="G45" s="20"/>
    </row>
    <row r="46" spans="2:7" ht="59.25" customHeight="1">
      <c r="B46" s="15">
        <v>28</v>
      </c>
      <c r="C46" s="16" t="s">
        <v>235</v>
      </c>
      <c r="D46" s="17" t="s">
        <v>8</v>
      </c>
      <c r="E46" s="18">
        <f>3150+1796</f>
        <v>4946</v>
      </c>
      <c r="F46" s="19"/>
      <c r="G46" s="20"/>
    </row>
    <row r="47" spans="2:7" ht="54">
      <c r="B47" s="15">
        <v>29</v>
      </c>
      <c r="C47" s="16" t="s">
        <v>234</v>
      </c>
      <c r="D47" s="17" t="s">
        <v>8</v>
      </c>
      <c r="E47" s="18">
        <f>3045-1249</f>
        <v>1796</v>
      </c>
      <c r="F47" s="19"/>
      <c r="G47" s="20"/>
    </row>
    <row r="48" spans="2:7" ht="27">
      <c r="B48" s="15">
        <v>30</v>
      </c>
      <c r="C48" s="16" t="s">
        <v>245</v>
      </c>
      <c r="D48" s="17" t="s">
        <v>8</v>
      </c>
      <c r="E48" s="18">
        <v>6195</v>
      </c>
      <c r="F48" s="19"/>
      <c r="G48" s="20"/>
    </row>
    <row r="49" spans="2:7" ht="40.5">
      <c r="B49" s="15">
        <v>31</v>
      </c>
      <c r="C49" s="89" t="s">
        <v>309</v>
      </c>
      <c r="D49" s="17" t="s">
        <v>8</v>
      </c>
      <c r="E49" s="18">
        <v>6195</v>
      </c>
      <c r="F49" s="19"/>
      <c r="G49" s="20"/>
    </row>
    <row r="50" spans="2:7" ht="27">
      <c r="B50" s="15">
        <v>32</v>
      </c>
      <c r="C50" s="16" t="s">
        <v>236</v>
      </c>
      <c r="D50" s="17" t="s">
        <v>8</v>
      </c>
      <c r="E50" s="18">
        <v>6195</v>
      </c>
      <c r="F50" s="19"/>
      <c r="G50" s="20"/>
    </row>
    <row r="51" spans="2:7" ht="26.25" customHeight="1">
      <c r="B51" s="15">
        <v>33</v>
      </c>
      <c r="C51" s="16" t="s">
        <v>310</v>
      </c>
      <c r="D51" s="17" t="s">
        <v>8</v>
      </c>
      <c r="E51" s="18">
        <v>6195</v>
      </c>
      <c r="F51" s="19"/>
      <c r="G51" s="20"/>
    </row>
    <row r="52" spans="2:7" ht="27">
      <c r="B52" s="15">
        <v>34</v>
      </c>
      <c r="C52" s="16" t="s">
        <v>237</v>
      </c>
      <c r="D52" s="17" t="s">
        <v>8</v>
      </c>
      <c r="E52" s="18">
        <v>6195</v>
      </c>
      <c r="F52" s="19"/>
      <c r="G52" s="20"/>
    </row>
    <row r="53" spans="2:8" s="2" customFormat="1" ht="13.5">
      <c r="B53" s="12"/>
      <c r="C53" s="13" t="s">
        <v>239</v>
      </c>
      <c r="D53" s="12"/>
      <c r="E53" s="76"/>
      <c r="F53" s="12"/>
      <c r="G53" s="14"/>
      <c r="H53"/>
    </row>
    <row r="54" spans="2:8" s="2" customFormat="1" ht="27">
      <c r="B54" s="91">
        <v>35</v>
      </c>
      <c r="C54" s="90" t="s">
        <v>310</v>
      </c>
      <c r="D54" s="17" t="s">
        <v>8</v>
      </c>
      <c r="E54" s="18">
        <v>6195</v>
      </c>
      <c r="F54" s="87"/>
      <c r="G54" s="88"/>
      <c r="H54"/>
    </row>
    <row r="55" spans="2:7" ht="27">
      <c r="B55" s="15">
        <v>36</v>
      </c>
      <c r="C55" s="16" t="s">
        <v>241</v>
      </c>
      <c r="D55" s="17" t="s">
        <v>8</v>
      </c>
      <c r="E55" s="18">
        <v>6195</v>
      </c>
      <c r="F55" s="19"/>
      <c r="G55" s="20"/>
    </row>
    <row r="56" spans="2:7" ht="13.5">
      <c r="B56" s="12"/>
      <c r="C56" s="13" t="s">
        <v>240</v>
      </c>
      <c r="D56" s="12"/>
      <c r="E56" s="76"/>
      <c r="F56" s="12"/>
      <c r="G56" s="14"/>
    </row>
    <row r="57" spans="2:7" ht="13.5">
      <c r="B57" s="15">
        <v>37</v>
      </c>
      <c r="C57" s="16" t="s">
        <v>27</v>
      </c>
      <c r="D57" s="17" t="s">
        <v>18</v>
      </c>
      <c r="E57" s="18">
        <v>203.89</v>
      </c>
      <c r="F57" s="19"/>
      <c r="G57" s="20"/>
    </row>
    <row r="58" spans="2:8" ht="27">
      <c r="B58" s="15">
        <v>38</v>
      </c>
      <c r="C58" s="16" t="s">
        <v>242</v>
      </c>
      <c r="D58" s="17" t="s">
        <v>11</v>
      </c>
      <c r="E58" s="18">
        <f>3285.5-947.1</f>
        <v>2338.4</v>
      </c>
      <c r="F58" s="19"/>
      <c r="G58" s="20"/>
      <c r="H58" s="2"/>
    </row>
    <row r="59" spans="2:8" ht="13.5">
      <c r="B59" s="12"/>
      <c r="C59" s="13" t="s">
        <v>243</v>
      </c>
      <c r="D59" s="12"/>
      <c r="E59" s="76"/>
      <c r="F59" s="12"/>
      <c r="G59" s="14"/>
      <c r="H59" s="2"/>
    </row>
    <row r="60" spans="2:8" s="2" customFormat="1" ht="13.5">
      <c r="B60" s="12"/>
      <c r="C60" s="13" t="s">
        <v>244</v>
      </c>
      <c r="D60" s="12"/>
      <c r="E60" s="76"/>
      <c r="F60" s="12"/>
      <c r="G60" s="14"/>
      <c r="H60"/>
    </row>
    <row r="61" spans="2:7" ht="27">
      <c r="B61" s="15">
        <v>39</v>
      </c>
      <c r="C61" s="16" t="s">
        <v>22</v>
      </c>
      <c r="D61" s="17" t="s">
        <v>8</v>
      </c>
      <c r="E61" s="18">
        <v>250</v>
      </c>
      <c r="F61" s="19"/>
      <c r="G61" s="20"/>
    </row>
    <row r="62" spans="2:7" ht="57" customHeight="1">
      <c r="B62" s="15">
        <v>40</v>
      </c>
      <c r="C62" s="16" t="s">
        <v>235</v>
      </c>
      <c r="D62" s="17" t="s">
        <v>8</v>
      </c>
      <c r="E62" s="18">
        <v>250</v>
      </c>
      <c r="F62" s="19"/>
      <c r="G62" s="20"/>
    </row>
    <row r="63" spans="2:7" ht="27">
      <c r="B63" s="15">
        <v>41</v>
      </c>
      <c r="C63" s="16" t="s">
        <v>245</v>
      </c>
      <c r="D63" s="17" t="s">
        <v>8</v>
      </c>
      <c r="E63" s="18">
        <v>250</v>
      </c>
      <c r="F63" s="19"/>
      <c r="G63" s="20"/>
    </row>
    <row r="64" spans="2:7" ht="40.5">
      <c r="B64" s="15">
        <v>42</v>
      </c>
      <c r="C64" s="89" t="s">
        <v>309</v>
      </c>
      <c r="D64" s="17" t="s">
        <v>8</v>
      </c>
      <c r="E64" s="18">
        <v>250</v>
      </c>
      <c r="F64" s="19"/>
      <c r="G64" s="20"/>
    </row>
    <row r="65" spans="2:7" ht="27">
      <c r="B65" s="15">
        <v>43</v>
      </c>
      <c r="C65" s="16" t="s">
        <v>236</v>
      </c>
      <c r="D65" s="17" t="s">
        <v>8</v>
      </c>
      <c r="E65" s="18">
        <v>250</v>
      </c>
      <c r="F65" s="19"/>
      <c r="G65" s="20"/>
    </row>
    <row r="66" spans="2:7" ht="27">
      <c r="B66" s="15">
        <v>44</v>
      </c>
      <c r="C66" s="90" t="s">
        <v>310</v>
      </c>
      <c r="D66" s="17" t="s">
        <v>8</v>
      </c>
      <c r="E66" s="85">
        <v>250</v>
      </c>
      <c r="F66" s="87"/>
      <c r="G66" s="88"/>
    </row>
    <row r="67" spans="2:8" ht="27" customHeight="1">
      <c r="B67" s="15">
        <v>45</v>
      </c>
      <c r="C67" s="16" t="s">
        <v>237</v>
      </c>
      <c r="D67" s="17" t="s">
        <v>8</v>
      </c>
      <c r="E67" s="18">
        <v>250</v>
      </c>
      <c r="F67" s="19"/>
      <c r="G67" s="20"/>
      <c r="H67" s="2"/>
    </row>
    <row r="68" spans="2:7" ht="13.5">
      <c r="B68" s="12"/>
      <c r="C68" s="13" t="s">
        <v>246</v>
      </c>
      <c r="D68" s="12"/>
      <c r="E68" s="76"/>
      <c r="F68" s="12"/>
      <c r="G68" s="14"/>
    </row>
    <row r="69" spans="2:7" ht="27">
      <c r="B69" s="91">
        <v>46</v>
      </c>
      <c r="C69" s="90" t="s">
        <v>310</v>
      </c>
      <c r="D69" s="17" t="s">
        <v>8</v>
      </c>
      <c r="E69" s="85">
        <v>250</v>
      </c>
      <c r="F69" s="87"/>
      <c r="G69" s="88"/>
    </row>
    <row r="70" spans="2:8" ht="27">
      <c r="B70" s="15">
        <v>47</v>
      </c>
      <c r="C70" s="16" t="s">
        <v>241</v>
      </c>
      <c r="D70" s="17" t="s">
        <v>8</v>
      </c>
      <c r="E70" s="18">
        <v>250</v>
      </c>
      <c r="F70" s="19"/>
      <c r="G70" s="20"/>
      <c r="H70" s="2"/>
    </row>
    <row r="71" spans="2:7" ht="13.5">
      <c r="B71" s="12"/>
      <c r="C71" s="13" t="s">
        <v>247</v>
      </c>
      <c r="D71" s="12"/>
      <c r="E71" s="76"/>
      <c r="F71" s="12"/>
      <c r="G71" s="14"/>
    </row>
    <row r="72" spans="2:7" ht="13.5">
      <c r="B72" s="12"/>
      <c r="C72" s="13" t="s">
        <v>248</v>
      </c>
      <c r="D72" s="12"/>
      <c r="E72" s="76"/>
      <c r="F72" s="12"/>
      <c r="G72" s="14"/>
    </row>
    <row r="73" spans="2:7" ht="27">
      <c r="B73" s="91">
        <v>48</v>
      </c>
      <c r="C73" s="90" t="s">
        <v>310</v>
      </c>
      <c r="D73" s="17" t="s">
        <v>8</v>
      </c>
      <c r="E73" s="85">
        <v>662</v>
      </c>
      <c r="F73" s="87"/>
      <c r="G73" s="88"/>
    </row>
    <row r="74" spans="2:8" ht="27">
      <c r="B74" s="15">
        <v>49</v>
      </c>
      <c r="C74" s="16" t="s">
        <v>236</v>
      </c>
      <c r="D74" s="17" t="s">
        <v>8</v>
      </c>
      <c r="E74" s="18">
        <v>662</v>
      </c>
      <c r="F74" s="19"/>
      <c r="G74" s="20"/>
      <c r="H74" s="2"/>
    </row>
    <row r="75" spans="2:8" ht="27">
      <c r="B75" s="91">
        <v>50</v>
      </c>
      <c r="C75" s="90" t="s">
        <v>310</v>
      </c>
      <c r="D75" s="17" t="s">
        <v>8</v>
      </c>
      <c r="E75" s="85">
        <v>662</v>
      </c>
      <c r="F75" s="87"/>
      <c r="G75" s="88"/>
      <c r="H75" s="2"/>
    </row>
    <row r="76" spans="2:8" s="2" customFormat="1" ht="27">
      <c r="B76" s="15">
        <v>51</v>
      </c>
      <c r="C76" s="16" t="s">
        <v>237</v>
      </c>
      <c r="D76" s="17" t="s">
        <v>8</v>
      </c>
      <c r="E76" s="18">
        <v>662</v>
      </c>
      <c r="F76" s="19"/>
      <c r="G76" s="20"/>
      <c r="H76"/>
    </row>
    <row r="77" spans="2:8" s="2" customFormat="1" ht="13.5">
      <c r="B77" s="12"/>
      <c r="C77" s="13" t="s">
        <v>249</v>
      </c>
      <c r="D77" s="12"/>
      <c r="E77" s="76"/>
      <c r="F77" s="12"/>
      <c r="G77" s="14"/>
      <c r="H77"/>
    </row>
    <row r="78" spans="2:8" s="2" customFormat="1" ht="27">
      <c r="B78" s="91">
        <v>52</v>
      </c>
      <c r="C78" s="90" t="s">
        <v>310</v>
      </c>
      <c r="D78" s="17" t="s">
        <v>8</v>
      </c>
      <c r="E78" s="85">
        <v>662</v>
      </c>
      <c r="F78" s="87"/>
      <c r="G78" s="88"/>
      <c r="H78"/>
    </row>
    <row r="79" spans="2:7" ht="27">
      <c r="B79" s="15">
        <v>53</v>
      </c>
      <c r="C79" s="16" t="s">
        <v>241</v>
      </c>
      <c r="D79" s="17" t="s">
        <v>8</v>
      </c>
      <c r="E79" s="18">
        <v>662</v>
      </c>
      <c r="F79" s="19"/>
      <c r="G79" s="20"/>
    </row>
    <row r="80" spans="2:7" ht="13.5">
      <c r="B80" s="12"/>
      <c r="C80" s="13" t="s">
        <v>250</v>
      </c>
      <c r="D80" s="12"/>
      <c r="E80" s="76"/>
      <c r="F80" s="12"/>
      <c r="G80" s="14"/>
    </row>
    <row r="81" spans="2:7" ht="13.5">
      <c r="B81" s="12"/>
      <c r="C81" s="13" t="s">
        <v>251</v>
      </c>
      <c r="D81" s="12"/>
      <c r="E81" s="76"/>
      <c r="F81" s="12"/>
      <c r="G81" s="14"/>
    </row>
    <row r="82" spans="2:7" ht="27">
      <c r="B82" s="15">
        <v>54</v>
      </c>
      <c r="C82" s="16" t="s">
        <v>22</v>
      </c>
      <c r="D82" s="17" t="s">
        <v>8</v>
      </c>
      <c r="E82" s="18">
        <f>315-209</f>
        <v>106</v>
      </c>
      <c r="F82" s="19"/>
      <c r="G82" s="20"/>
    </row>
    <row r="83" spans="2:7" ht="13.5">
      <c r="B83" s="12"/>
      <c r="C83" s="13" t="s">
        <v>252</v>
      </c>
      <c r="D83" s="12"/>
      <c r="E83" s="76"/>
      <c r="F83" s="12"/>
      <c r="G83" s="14"/>
    </row>
    <row r="84" spans="2:8" ht="56.25" customHeight="1">
      <c r="B84" s="15">
        <v>55</v>
      </c>
      <c r="C84" s="16" t="s">
        <v>235</v>
      </c>
      <c r="D84" s="17" t="s">
        <v>8</v>
      </c>
      <c r="E84" s="18">
        <f>315-209</f>
        <v>106</v>
      </c>
      <c r="F84" s="19"/>
      <c r="G84" s="20"/>
      <c r="H84" s="2"/>
    </row>
    <row r="85" spans="2:8" s="2" customFormat="1" ht="27">
      <c r="B85" s="15">
        <v>56</v>
      </c>
      <c r="C85" s="16" t="s">
        <v>253</v>
      </c>
      <c r="D85" s="17" t="s">
        <v>8</v>
      </c>
      <c r="E85" s="18">
        <f>315-209</f>
        <v>106</v>
      </c>
      <c r="F85" s="19"/>
      <c r="G85" s="20"/>
      <c r="H85"/>
    </row>
    <row r="86" spans="2:8" s="2" customFormat="1" ht="13.5">
      <c r="B86" s="12"/>
      <c r="C86" s="13" t="s">
        <v>254</v>
      </c>
      <c r="D86" s="12"/>
      <c r="E86" s="76"/>
      <c r="F86" s="12"/>
      <c r="G86" s="14"/>
      <c r="H86"/>
    </row>
    <row r="87" spans="2:7" ht="40.5">
      <c r="B87" s="15">
        <v>57</v>
      </c>
      <c r="C87" s="16" t="s">
        <v>255</v>
      </c>
      <c r="D87" s="17" t="s">
        <v>8</v>
      </c>
      <c r="E87" s="18">
        <f>315-209</f>
        <v>106</v>
      </c>
      <c r="F87" s="19"/>
      <c r="G87" s="20"/>
    </row>
    <row r="88" spans="2:7" ht="13.5">
      <c r="B88" s="12"/>
      <c r="C88" s="13" t="s">
        <v>256</v>
      </c>
      <c r="D88" s="12"/>
      <c r="E88" s="76"/>
      <c r="F88" s="12"/>
      <c r="G88" s="14"/>
    </row>
    <row r="89" spans="2:7" ht="13.5">
      <c r="B89" s="15">
        <v>58</v>
      </c>
      <c r="C89" s="16" t="s">
        <v>257</v>
      </c>
      <c r="D89" s="17" t="s">
        <v>18</v>
      </c>
      <c r="E89" s="18">
        <v>9.636</v>
      </c>
      <c r="F89" s="19"/>
      <c r="G89" s="20"/>
    </row>
    <row r="90" spans="2:7" ht="27">
      <c r="B90" s="15">
        <v>59</v>
      </c>
      <c r="C90" s="16" t="s">
        <v>29</v>
      </c>
      <c r="D90" s="17" t="s">
        <v>11</v>
      </c>
      <c r="E90" s="18">
        <f>282.5-165.7</f>
        <v>116.80000000000001</v>
      </c>
      <c r="F90" s="19"/>
      <c r="G90" s="20"/>
    </row>
    <row r="91" spans="2:8" s="2" customFormat="1" ht="13.5">
      <c r="B91" s="12"/>
      <c r="C91" s="13" t="s">
        <v>258</v>
      </c>
      <c r="D91" s="12"/>
      <c r="E91" s="76"/>
      <c r="F91" s="12"/>
      <c r="G91" s="14"/>
      <c r="H91"/>
    </row>
    <row r="92" spans="2:7" ht="13.5">
      <c r="B92" s="12"/>
      <c r="C92" s="13" t="s">
        <v>259</v>
      </c>
      <c r="D92" s="12"/>
      <c r="E92" s="76"/>
      <c r="F92" s="12"/>
      <c r="G92" s="14"/>
    </row>
    <row r="93" spans="2:7" ht="27">
      <c r="B93" s="15">
        <v>60</v>
      </c>
      <c r="C93" s="16" t="s">
        <v>22</v>
      </c>
      <c r="D93" s="17" t="s">
        <v>8</v>
      </c>
      <c r="E93" s="18">
        <f>2066-1113</f>
        <v>953</v>
      </c>
      <c r="F93" s="19"/>
      <c r="G93" s="20"/>
    </row>
    <row r="94" spans="2:7" ht="13.5">
      <c r="B94" s="12"/>
      <c r="C94" s="13" t="s">
        <v>260</v>
      </c>
      <c r="D94" s="12"/>
      <c r="E94" s="76"/>
      <c r="F94" s="12"/>
      <c r="G94" s="14"/>
    </row>
    <row r="95" spans="2:7" ht="54">
      <c r="B95" s="15">
        <v>61</v>
      </c>
      <c r="C95" s="16" t="s">
        <v>227</v>
      </c>
      <c r="D95" s="17" t="s">
        <v>8</v>
      </c>
      <c r="E95" s="18">
        <f>2066-1113</f>
        <v>953</v>
      </c>
      <c r="F95" s="19"/>
      <c r="G95" s="20"/>
    </row>
    <row r="96" spans="2:8" ht="13.5">
      <c r="B96" s="12"/>
      <c r="C96" s="13" t="s">
        <v>261</v>
      </c>
      <c r="D96" s="12"/>
      <c r="E96" s="76"/>
      <c r="F96" s="12"/>
      <c r="G96" s="14"/>
      <c r="H96" s="2"/>
    </row>
    <row r="97" spans="2:7" s="2" customFormat="1" ht="40.5">
      <c r="B97" s="15">
        <v>62</v>
      </c>
      <c r="C97" s="16" t="s">
        <v>262</v>
      </c>
      <c r="D97" s="17" t="s">
        <v>8</v>
      </c>
      <c r="E97" s="18">
        <f>2066-1113</f>
        <v>953</v>
      </c>
      <c r="F97" s="19"/>
      <c r="G97" s="20"/>
    </row>
    <row r="98" spans="2:7" ht="13.5">
      <c r="B98" s="12"/>
      <c r="C98" s="13" t="s">
        <v>263</v>
      </c>
      <c r="D98" s="12"/>
      <c r="E98" s="76"/>
      <c r="F98" s="12"/>
      <c r="G98" s="14"/>
    </row>
    <row r="99" spans="2:8" s="2" customFormat="1" ht="13.5">
      <c r="B99" s="15">
        <v>63</v>
      </c>
      <c r="C99" s="16" t="s">
        <v>228</v>
      </c>
      <c r="D99" s="17" t="s">
        <v>18</v>
      </c>
      <c r="E99" s="18">
        <v>36.05</v>
      </c>
      <c r="F99" s="19"/>
      <c r="G99" s="20"/>
      <c r="H99"/>
    </row>
    <row r="100" spans="2:7" ht="27">
      <c r="B100" s="15">
        <v>64</v>
      </c>
      <c r="C100" s="16" t="s">
        <v>242</v>
      </c>
      <c r="D100" s="17" t="s">
        <v>11</v>
      </c>
      <c r="E100" s="18">
        <f>120.5-72.5</f>
        <v>48</v>
      </c>
      <c r="F100" s="19"/>
      <c r="G100" s="20"/>
    </row>
    <row r="101" spans="2:7" ht="40.5">
      <c r="B101" s="15">
        <v>65</v>
      </c>
      <c r="C101" s="16" t="s">
        <v>30</v>
      </c>
      <c r="D101" s="17" t="s">
        <v>11</v>
      </c>
      <c r="E101" s="18">
        <f>1106-507</f>
        <v>599</v>
      </c>
      <c r="F101" s="19"/>
      <c r="G101" s="20"/>
    </row>
    <row r="102" spans="2:8" s="2" customFormat="1" ht="13.5">
      <c r="B102" s="12"/>
      <c r="C102" s="13" t="s">
        <v>264</v>
      </c>
      <c r="D102" s="12"/>
      <c r="E102" s="76"/>
      <c r="F102" s="12"/>
      <c r="G102" s="14"/>
      <c r="H102"/>
    </row>
    <row r="103" spans="2:7" ht="13.5">
      <c r="B103" s="12"/>
      <c r="C103" s="13" t="s">
        <v>265</v>
      </c>
      <c r="D103" s="12"/>
      <c r="E103" s="76"/>
      <c r="F103" s="12"/>
      <c r="G103" s="14"/>
    </row>
    <row r="104" spans="2:8" ht="27">
      <c r="B104" s="15">
        <v>66</v>
      </c>
      <c r="C104" s="16" t="s">
        <v>22</v>
      </c>
      <c r="D104" s="17" t="s">
        <v>8</v>
      </c>
      <c r="E104" s="18">
        <f>62-35</f>
        <v>27</v>
      </c>
      <c r="F104" s="19"/>
      <c r="G104" s="20"/>
      <c r="H104" s="2"/>
    </row>
    <row r="105" spans="2:7" ht="13.5">
      <c r="B105" s="12"/>
      <c r="C105" s="13" t="s">
        <v>266</v>
      </c>
      <c r="D105" s="12"/>
      <c r="E105" s="76"/>
      <c r="F105" s="12"/>
      <c r="G105" s="14"/>
    </row>
    <row r="106" spans="2:7" ht="57.75" customHeight="1">
      <c r="B106" s="15">
        <v>67</v>
      </c>
      <c r="C106" s="16" t="s">
        <v>235</v>
      </c>
      <c r="D106" s="17" t="s">
        <v>8</v>
      </c>
      <c r="E106" s="18">
        <f>62-35</f>
        <v>27</v>
      </c>
      <c r="F106" s="19"/>
      <c r="G106" s="20"/>
    </row>
    <row r="107" spans="2:7" ht="27">
      <c r="B107" s="15">
        <v>68</v>
      </c>
      <c r="C107" s="16" t="s">
        <v>37</v>
      </c>
      <c r="D107" s="17" t="s">
        <v>8</v>
      </c>
      <c r="E107" s="18">
        <f>62-35</f>
        <v>27</v>
      </c>
      <c r="F107" s="19"/>
      <c r="G107" s="20"/>
    </row>
    <row r="108" spans="2:8" ht="13.5">
      <c r="B108" s="12"/>
      <c r="C108" s="13" t="s">
        <v>267</v>
      </c>
      <c r="D108" s="12"/>
      <c r="E108" s="76"/>
      <c r="F108" s="12"/>
      <c r="G108" s="14"/>
      <c r="H108" s="2"/>
    </row>
    <row r="109" spans="2:8" s="2" customFormat="1" ht="40.5">
      <c r="B109" s="15">
        <v>69</v>
      </c>
      <c r="C109" s="16" t="s">
        <v>268</v>
      </c>
      <c r="D109" s="17" t="s">
        <v>8</v>
      </c>
      <c r="E109" s="18">
        <f>62-35</f>
        <v>27</v>
      </c>
      <c r="F109" s="19"/>
      <c r="G109" s="20"/>
      <c r="H109"/>
    </row>
    <row r="110" spans="2:7" ht="13.5">
      <c r="B110" s="12"/>
      <c r="C110" s="13" t="s">
        <v>269</v>
      </c>
      <c r="D110" s="12"/>
      <c r="E110" s="76"/>
      <c r="F110" s="12"/>
      <c r="G110" s="14"/>
    </row>
    <row r="111" spans="2:8" ht="13.5">
      <c r="B111" s="15">
        <v>70</v>
      </c>
      <c r="C111" s="16" t="s">
        <v>27</v>
      </c>
      <c r="D111" s="17" t="s">
        <v>18</v>
      </c>
      <c r="E111" s="18">
        <v>4.95</v>
      </c>
      <c r="F111" s="19"/>
      <c r="G111" s="20"/>
      <c r="H111" s="2"/>
    </row>
    <row r="112" spans="2:8" s="2" customFormat="1" ht="27">
      <c r="B112" s="15">
        <v>71</v>
      </c>
      <c r="C112" s="16" t="s">
        <v>242</v>
      </c>
      <c r="D112" s="17" t="s">
        <v>11</v>
      </c>
      <c r="E112" s="18">
        <v>60</v>
      </c>
      <c r="F112" s="19"/>
      <c r="G112" s="20"/>
      <c r="H112"/>
    </row>
    <row r="113" spans="2:7" ht="13.5">
      <c r="B113" s="12"/>
      <c r="C113" s="13" t="s">
        <v>270</v>
      </c>
      <c r="D113" s="12"/>
      <c r="E113" s="76"/>
      <c r="F113" s="12"/>
      <c r="G113" s="14"/>
    </row>
    <row r="114" spans="2:7" ht="13.5">
      <c r="B114" s="12"/>
      <c r="C114" s="13" t="s">
        <v>271</v>
      </c>
      <c r="D114" s="12"/>
      <c r="E114" s="76"/>
      <c r="F114" s="12"/>
      <c r="G114" s="14"/>
    </row>
    <row r="115" spans="2:8" ht="27">
      <c r="B115" s="15">
        <v>72</v>
      </c>
      <c r="C115" s="16" t="s">
        <v>22</v>
      </c>
      <c r="D115" s="17" t="s">
        <v>8</v>
      </c>
      <c r="E115" s="18">
        <f>447-227</f>
        <v>220</v>
      </c>
      <c r="F115" s="19"/>
      <c r="G115" s="20"/>
      <c r="H115" s="2"/>
    </row>
    <row r="116" spans="2:7" ht="13.5">
      <c r="B116" s="12"/>
      <c r="C116" s="13" t="s">
        <v>272</v>
      </c>
      <c r="D116" s="12"/>
      <c r="E116" s="76"/>
      <c r="F116" s="12"/>
      <c r="G116" s="14"/>
    </row>
    <row r="117" spans="2:7" ht="54">
      <c r="B117" s="15">
        <v>73</v>
      </c>
      <c r="C117" s="16" t="s">
        <v>273</v>
      </c>
      <c r="D117" s="17" t="s">
        <v>8</v>
      </c>
      <c r="E117" s="18">
        <f>447-227</f>
        <v>220</v>
      </c>
      <c r="F117" s="19"/>
      <c r="G117" s="20"/>
    </row>
    <row r="118" spans="2:8" ht="27">
      <c r="B118" s="15">
        <v>74</v>
      </c>
      <c r="C118" s="16" t="s">
        <v>274</v>
      </c>
      <c r="D118" s="17" t="s">
        <v>8</v>
      </c>
      <c r="E118" s="18">
        <f>447-227</f>
        <v>220</v>
      </c>
      <c r="F118" s="19"/>
      <c r="G118" s="20"/>
      <c r="H118" s="2"/>
    </row>
    <row r="119" spans="2:8" s="2" customFormat="1" ht="13.5">
      <c r="B119" s="12"/>
      <c r="C119" s="13" t="s">
        <v>275</v>
      </c>
      <c r="D119" s="12"/>
      <c r="E119" s="76"/>
      <c r="F119" s="12"/>
      <c r="G119" s="14"/>
      <c r="H119"/>
    </row>
    <row r="120" spans="2:7" ht="40.5">
      <c r="B120" s="15">
        <v>75</v>
      </c>
      <c r="C120" s="16" t="s">
        <v>268</v>
      </c>
      <c r="D120" s="17" t="s">
        <v>8</v>
      </c>
      <c r="E120" s="18">
        <f>447-227</f>
        <v>220</v>
      </c>
      <c r="F120" s="19"/>
      <c r="G120" s="20"/>
    </row>
    <row r="121" spans="2:7" ht="13.5">
      <c r="B121" s="12"/>
      <c r="C121" s="13" t="s">
        <v>276</v>
      </c>
      <c r="D121" s="12"/>
      <c r="E121" s="76"/>
      <c r="F121" s="12"/>
      <c r="G121" s="14"/>
    </row>
    <row r="122" spans="2:8" ht="13.5">
      <c r="B122" s="15">
        <v>76</v>
      </c>
      <c r="C122" s="16" t="s">
        <v>78</v>
      </c>
      <c r="D122" s="17" t="s">
        <v>79</v>
      </c>
      <c r="E122" s="18">
        <v>2</v>
      </c>
      <c r="F122" s="19"/>
      <c r="G122" s="20"/>
      <c r="H122" s="2"/>
    </row>
    <row r="123" spans="2:8" s="2" customFormat="1" ht="13.5">
      <c r="B123" s="12"/>
      <c r="C123" s="13" t="s">
        <v>277</v>
      </c>
      <c r="D123" s="12"/>
      <c r="E123" s="76"/>
      <c r="F123" s="12"/>
      <c r="G123" s="14"/>
      <c r="H123"/>
    </row>
    <row r="124" spans="2:7" ht="27">
      <c r="B124" s="15">
        <v>77</v>
      </c>
      <c r="C124" s="16" t="s">
        <v>22</v>
      </c>
      <c r="D124" s="17" t="s">
        <v>8</v>
      </c>
      <c r="E124" s="18">
        <v>2017</v>
      </c>
      <c r="F124" s="19"/>
      <c r="G124" s="20"/>
    </row>
    <row r="125" spans="2:7" ht="27">
      <c r="B125" s="15">
        <v>78</v>
      </c>
      <c r="C125" s="16" t="s">
        <v>278</v>
      </c>
      <c r="D125" s="17" t="s">
        <v>8</v>
      </c>
      <c r="E125" s="18">
        <v>2017</v>
      </c>
      <c r="F125" s="19"/>
      <c r="G125" s="20"/>
    </row>
    <row r="126" spans="2:7" ht="13.5">
      <c r="B126" s="12"/>
      <c r="C126" s="13" t="s">
        <v>279</v>
      </c>
      <c r="D126" s="12"/>
      <c r="E126" s="76"/>
      <c r="F126" s="12"/>
      <c r="G126" s="14"/>
    </row>
    <row r="127" spans="2:7" ht="27">
      <c r="B127" s="15">
        <v>79</v>
      </c>
      <c r="C127" s="16" t="s">
        <v>74</v>
      </c>
      <c r="D127" s="17" t="s">
        <v>75</v>
      </c>
      <c r="E127" s="36">
        <v>7</v>
      </c>
      <c r="F127" s="19"/>
      <c r="G127" s="20"/>
    </row>
    <row r="128" spans="2:7" ht="40.5">
      <c r="B128" s="15">
        <v>80</v>
      </c>
      <c r="C128" s="16" t="s">
        <v>76</v>
      </c>
      <c r="D128" s="17" t="s">
        <v>75</v>
      </c>
      <c r="E128" s="36">
        <v>11</v>
      </c>
      <c r="F128" s="19"/>
      <c r="G128" s="20"/>
    </row>
    <row r="129" spans="2:11" ht="27">
      <c r="B129" s="15">
        <v>81</v>
      </c>
      <c r="C129" s="16" t="s">
        <v>77</v>
      </c>
      <c r="D129" s="17" t="s">
        <v>8</v>
      </c>
      <c r="E129" s="18">
        <f>93.55-39.92</f>
        <v>53.629999999999995</v>
      </c>
      <c r="F129" s="19"/>
      <c r="G129" s="20"/>
      <c r="H129" s="2"/>
      <c r="K129" s="79"/>
    </row>
    <row r="130" spans="2:7" ht="13.5">
      <c r="B130" s="12"/>
      <c r="C130" s="13" t="s">
        <v>280</v>
      </c>
      <c r="D130" s="12"/>
      <c r="E130" s="76"/>
      <c r="F130" s="12"/>
      <c r="G130" s="14"/>
    </row>
    <row r="131" spans="2:7" ht="13.5">
      <c r="B131" s="15">
        <v>82</v>
      </c>
      <c r="C131" s="16" t="s">
        <v>67</v>
      </c>
      <c r="D131" s="17" t="s">
        <v>11</v>
      </c>
      <c r="E131" s="18">
        <v>465.5</v>
      </c>
      <c r="F131" s="19"/>
      <c r="G131" s="20"/>
    </row>
    <row r="132" spans="2:7" ht="13.5">
      <c r="B132" s="15">
        <v>83</v>
      </c>
      <c r="C132" s="16" t="s">
        <v>111</v>
      </c>
      <c r="D132" s="17" t="s">
        <v>11</v>
      </c>
      <c r="E132" s="18">
        <f>86.5+76.9</f>
        <v>163.4</v>
      </c>
      <c r="F132" s="19"/>
      <c r="G132" s="20"/>
    </row>
    <row r="133" spans="2:8" s="2" customFormat="1" ht="13.5">
      <c r="B133" s="12"/>
      <c r="C133" s="13" t="s">
        <v>281</v>
      </c>
      <c r="D133" s="12"/>
      <c r="E133" s="76"/>
      <c r="F133" s="12"/>
      <c r="G133" s="14"/>
      <c r="H133"/>
    </row>
    <row r="134" spans="2:7" ht="27">
      <c r="B134" s="15">
        <v>84</v>
      </c>
      <c r="C134" s="16" t="s">
        <v>68</v>
      </c>
      <c r="D134" s="17" t="s">
        <v>11</v>
      </c>
      <c r="E134" s="18">
        <v>413</v>
      </c>
      <c r="F134" s="19"/>
      <c r="G134" s="20"/>
    </row>
    <row r="135" spans="2:7" ht="13.5">
      <c r="B135" s="12"/>
      <c r="C135" s="13" t="s">
        <v>282</v>
      </c>
      <c r="D135" s="12"/>
      <c r="E135" s="76"/>
      <c r="F135" s="12"/>
      <c r="G135" s="14"/>
    </row>
    <row r="136" spans="2:7" ht="40.5">
      <c r="B136" s="15">
        <v>85</v>
      </c>
      <c r="C136" s="16" t="s">
        <v>283</v>
      </c>
      <c r="D136" s="17" t="s">
        <v>11</v>
      </c>
      <c r="E136" s="18">
        <v>24.2</v>
      </c>
      <c r="F136" s="19"/>
      <c r="G136" s="20"/>
    </row>
    <row r="137" spans="2:7" ht="40.5">
      <c r="B137" s="80">
        <v>86</v>
      </c>
      <c r="C137" s="84" t="s">
        <v>284</v>
      </c>
      <c r="D137" s="81" t="s">
        <v>11</v>
      </c>
      <c r="E137" s="82">
        <v>9.5</v>
      </c>
      <c r="F137" s="83"/>
      <c r="G137" s="83"/>
    </row>
    <row r="139" spans="2:7" ht="12.75">
      <c r="B139" s="96" t="s">
        <v>108</v>
      </c>
      <c r="C139" s="96"/>
      <c r="D139" s="96"/>
      <c r="E139" s="96"/>
      <c r="F139" s="96"/>
      <c r="G139" s="9">
        <f>SUM(G6:G137)</f>
        <v>0</v>
      </c>
    </row>
    <row r="140" ht="12.75">
      <c r="G140" s="9"/>
    </row>
    <row r="146" ht="12.75">
      <c r="D146" s="33"/>
    </row>
    <row r="147" spans="4:8" ht="12.75">
      <c r="D147" s="33"/>
      <c r="H147" s="2"/>
    </row>
    <row r="148" spans="2:8" s="2" customFormat="1" ht="12.75">
      <c r="B148" s="1"/>
      <c r="C148" s="1"/>
      <c r="D148" s="33"/>
      <c r="E148" s="1"/>
      <c r="F148" s="1"/>
      <c r="G148" s="1"/>
      <c r="H148"/>
    </row>
    <row r="149" spans="3:5" ht="12.75">
      <c r="C149" s="38"/>
      <c r="D149" s="39"/>
      <c r="E149" s="39"/>
    </row>
    <row r="150" spans="3:8" ht="12.75">
      <c r="C150" s="38"/>
      <c r="D150" s="39"/>
      <c r="E150" s="39"/>
      <c r="H150" s="2"/>
    </row>
    <row r="151" spans="2:8" s="2" customFormat="1" ht="12.75">
      <c r="B151" s="1"/>
      <c r="C151" s="39"/>
      <c r="D151" s="39"/>
      <c r="E151" s="39"/>
      <c r="F151" s="1"/>
      <c r="G151" s="1"/>
      <c r="H151"/>
    </row>
    <row r="152" spans="3:5" ht="12.75">
      <c r="C152" s="39"/>
      <c r="D152" s="39"/>
      <c r="E152" s="39"/>
    </row>
    <row r="153" spans="3:8" ht="12.75">
      <c r="C153" s="39"/>
      <c r="D153" s="39"/>
      <c r="E153" s="39"/>
      <c r="H153" s="2"/>
    </row>
    <row r="154" spans="2:8" s="2" customFormat="1" ht="12.75">
      <c r="B154" s="1"/>
      <c r="C154" s="39"/>
      <c r="D154" s="39"/>
      <c r="E154" s="39"/>
      <c r="F154" s="1"/>
      <c r="G154" s="1"/>
      <c r="H154"/>
    </row>
    <row r="155" spans="3:5" ht="12.75">
      <c r="C155" s="39"/>
      <c r="D155" s="39"/>
      <c r="E155" s="39"/>
    </row>
    <row r="156" spans="3:8" ht="12.75">
      <c r="C156" s="39"/>
      <c r="D156" s="39"/>
      <c r="E156" s="39"/>
      <c r="H156" s="2"/>
    </row>
    <row r="157" spans="2:8" s="2" customFormat="1" ht="12.75">
      <c r="B157" s="1"/>
      <c r="C157" s="39"/>
      <c r="D157" s="39"/>
      <c r="E157" s="39"/>
      <c r="F157" s="1"/>
      <c r="G157" s="1"/>
      <c r="H157"/>
    </row>
    <row r="158" spans="3:5" ht="12.75">
      <c r="C158" s="39"/>
      <c r="D158" s="39"/>
      <c r="E158" s="39"/>
    </row>
    <row r="159" spans="3:8" ht="12.75">
      <c r="C159" s="39"/>
      <c r="D159" s="39"/>
      <c r="E159" s="39"/>
      <c r="H159" s="2"/>
    </row>
    <row r="160" spans="2:8" s="2" customFormat="1" ht="12.75">
      <c r="B160" s="1"/>
      <c r="C160" s="39"/>
      <c r="D160" s="39"/>
      <c r="E160" s="39"/>
      <c r="F160" s="1"/>
      <c r="G160" s="1"/>
      <c r="H160"/>
    </row>
    <row r="161" spans="3:5" ht="12.75">
      <c r="C161" s="39"/>
      <c r="D161" s="39"/>
      <c r="E161" s="39"/>
    </row>
    <row r="162" spans="3:8" ht="12.75">
      <c r="C162" s="39"/>
      <c r="D162" s="39"/>
      <c r="E162" s="39"/>
      <c r="H162" s="2"/>
    </row>
    <row r="163" spans="2:8" s="2" customFormat="1" ht="12.75">
      <c r="B163" s="1"/>
      <c r="C163" s="39"/>
      <c r="D163" s="39"/>
      <c r="E163" s="39"/>
      <c r="F163" s="1"/>
      <c r="G163" s="1"/>
      <c r="H163"/>
    </row>
    <row r="164" spans="3:5" ht="12.75">
      <c r="C164" s="39"/>
      <c r="D164" s="39"/>
      <c r="E164" s="39"/>
    </row>
    <row r="165" spans="3:5" ht="12.75">
      <c r="C165" s="39"/>
      <c r="D165" s="39"/>
      <c r="E165" s="39"/>
    </row>
    <row r="168" ht="12.75">
      <c r="H168" s="2"/>
    </row>
    <row r="169" spans="2:7" s="2" customFormat="1" ht="12.75">
      <c r="B169" s="1"/>
      <c r="C169" s="1"/>
      <c r="D169" s="1"/>
      <c r="E169" s="1"/>
      <c r="F169" s="1"/>
      <c r="G169" s="1"/>
    </row>
    <row r="170" spans="2:8" s="2" customFormat="1" ht="12.75">
      <c r="B170" s="1"/>
      <c r="C170" s="1"/>
      <c r="D170" s="1"/>
      <c r="E170" s="1"/>
      <c r="F170" s="1"/>
      <c r="G170" s="1"/>
      <c r="H170"/>
    </row>
    <row r="184" ht="12.75">
      <c r="H184" s="2"/>
    </row>
    <row r="185" spans="2:8" s="2" customFormat="1" ht="12.75">
      <c r="B185" s="1"/>
      <c r="C185" s="1"/>
      <c r="D185" s="1"/>
      <c r="E185" s="1"/>
      <c r="F185" s="1"/>
      <c r="G185" s="1"/>
      <c r="H185"/>
    </row>
    <row r="189" ht="12.75">
      <c r="H189" s="2"/>
    </row>
    <row r="190" spans="2:8" s="2" customFormat="1" ht="12.75">
      <c r="B190" s="1"/>
      <c r="C190" s="1"/>
      <c r="D190" s="1"/>
      <c r="E190" s="1"/>
      <c r="F190" s="1"/>
      <c r="G190" s="1"/>
      <c r="H190"/>
    </row>
    <row r="198" ht="12.75">
      <c r="H198" s="2"/>
    </row>
    <row r="199" spans="2:7" s="2" customFormat="1" ht="12.75">
      <c r="B199" s="1"/>
      <c r="C199" s="1"/>
      <c r="D199" s="1"/>
      <c r="E199" s="1"/>
      <c r="F199" s="1"/>
      <c r="G199" s="1"/>
    </row>
    <row r="200" spans="2:8" s="2" customFormat="1" ht="12.75">
      <c r="B200" s="1"/>
      <c r="C200" s="1"/>
      <c r="D200" s="1"/>
      <c r="E200" s="1"/>
      <c r="F200" s="1"/>
      <c r="G200" s="1"/>
      <c r="H200"/>
    </row>
    <row r="202" ht="12.75">
      <c r="H202" s="2"/>
    </row>
    <row r="203" spans="2:8" s="2" customFormat="1" ht="12.75">
      <c r="B203" s="1"/>
      <c r="C203" s="1"/>
      <c r="D203" s="1"/>
      <c r="E203" s="1"/>
      <c r="F203" s="1"/>
      <c r="G203" s="1"/>
      <c r="H203"/>
    </row>
    <row r="211" ht="12.75">
      <c r="H211" s="2"/>
    </row>
    <row r="212" spans="2:8" s="2" customFormat="1" ht="12.75">
      <c r="B212" s="1"/>
      <c r="C212" s="1"/>
      <c r="D212" s="1"/>
      <c r="E212" s="1"/>
      <c r="F212" s="1"/>
      <c r="G212" s="1"/>
      <c r="H212"/>
    </row>
    <row r="214" ht="12.75">
      <c r="H214" s="2"/>
    </row>
    <row r="215" spans="2:8" s="2" customFormat="1" ht="12.75">
      <c r="B215" s="1"/>
      <c r="C215" s="1"/>
      <c r="D215" s="1"/>
      <c r="E215" s="1"/>
      <c r="F215" s="1"/>
      <c r="G215" s="1"/>
      <c r="H215"/>
    </row>
    <row r="221" ht="12.75">
      <c r="H221" s="2"/>
    </row>
    <row r="222" spans="2:7" s="2" customFormat="1" ht="12.75">
      <c r="B222" s="1"/>
      <c r="C222" s="1"/>
      <c r="D222" s="1"/>
      <c r="E222" s="1"/>
      <c r="F222" s="1"/>
      <c r="G222" s="1"/>
    </row>
    <row r="223" spans="2:8" s="2" customFormat="1" ht="12.75">
      <c r="B223" s="1"/>
      <c r="C223" s="1"/>
      <c r="D223" s="1"/>
      <c r="E223" s="1"/>
      <c r="F223" s="1"/>
      <c r="G223" s="1"/>
      <c r="H223"/>
    </row>
    <row r="231" ht="12.75">
      <c r="H231" s="2"/>
    </row>
    <row r="232" spans="2:8" s="2" customFormat="1" ht="12.75">
      <c r="B232" s="1"/>
      <c r="C232" s="1"/>
      <c r="D232" s="1"/>
      <c r="E232" s="1"/>
      <c r="F232" s="1"/>
      <c r="G232" s="1"/>
      <c r="H232"/>
    </row>
    <row r="234" ht="12.75">
      <c r="H234" s="2"/>
    </row>
    <row r="235" spans="2:8" s="2" customFormat="1" ht="12.75">
      <c r="B235" s="1"/>
      <c r="C235" s="1"/>
      <c r="D235" s="1"/>
      <c r="E235" s="1"/>
      <c r="F235" s="1"/>
      <c r="G235" s="1"/>
      <c r="H235"/>
    </row>
    <row r="241" ht="12.75">
      <c r="H241" s="2"/>
    </row>
    <row r="242" spans="2:7" s="2" customFormat="1" ht="12.75">
      <c r="B242" s="1"/>
      <c r="C242" s="1"/>
      <c r="D242" s="1"/>
      <c r="E242" s="1"/>
      <c r="F242" s="1"/>
      <c r="G242" s="1"/>
    </row>
    <row r="243" spans="2:8" s="2" customFormat="1" ht="12.75">
      <c r="B243" s="1"/>
      <c r="C243" s="1"/>
      <c r="D243" s="1"/>
      <c r="E243" s="1"/>
      <c r="F243" s="1"/>
      <c r="G243" s="1"/>
      <c r="H243"/>
    </row>
    <row r="251" ht="12.75">
      <c r="H251" s="2"/>
    </row>
    <row r="252" spans="2:8" s="2" customFormat="1" ht="12.75">
      <c r="B252" s="1"/>
      <c r="C252" s="1"/>
      <c r="D252" s="1"/>
      <c r="E252" s="1"/>
      <c r="F252" s="1"/>
      <c r="G252" s="1"/>
      <c r="H252"/>
    </row>
    <row r="255" ht="12.75">
      <c r="H255" s="2"/>
    </row>
    <row r="256" spans="2:7" s="2" customFormat="1" ht="12.75">
      <c r="B256" s="1"/>
      <c r="C256" s="1"/>
      <c r="D256" s="1"/>
      <c r="E256" s="1"/>
      <c r="F256" s="1"/>
      <c r="G256" s="1"/>
    </row>
    <row r="257" spans="2:8" s="2" customFormat="1" ht="12.75">
      <c r="B257" s="1"/>
      <c r="C257" s="1"/>
      <c r="D257" s="1"/>
      <c r="E257" s="1"/>
      <c r="F257" s="1"/>
      <c r="G257" s="1"/>
      <c r="H257"/>
    </row>
    <row r="263" ht="12.75">
      <c r="H263" s="2"/>
    </row>
    <row r="264" spans="2:8" s="2" customFormat="1" ht="12.75">
      <c r="B264" s="1"/>
      <c r="C264" s="1"/>
      <c r="D264" s="1"/>
      <c r="E264" s="1"/>
      <c r="F264" s="1"/>
      <c r="G264" s="1"/>
      <c r="H264"/>
    </row>
    <row r="267" ht="12.75">
      <c r="H267" s="2"/>
    </row>
    <row r="268" spans="2:7" s="2" customFormat="1" ht="12.75">
      <c r="B268" s="1"/>
      <c r="C268" s="1"/>
      <c r="D268" s="1"/>
      <c r="E268" s="1"/>
      <c r="F268" s="1"/>
      <c r="G268" s="1"/>
    </row>
    <row r="269" spans="2:8" s="2" customFormat="1" ht="12.75">
      <c r="B269" s="1"/>
      <c r="C269" s="1"/>
      <c r="D269" s="1"/>
      <c r="E269" s="1"/>
      <c r="F269" s="1"/>
      <c r="G269" s="1"/>
      <c r="H269"/>
    </row>
    <row r="271" ht="12.75">
      <c r="H271" s="2"/>
    </row>
    <row r="272" spans="2:8" s="2" customFormat="1" ht="12.75">
      <c r="B272" s="1"/>
      <c r="C272" s="1"/>
      <c r="D272" s="1"/>
      <c r="E272" s="1"/>
      <c r="F272" s="1"/>
      <c r="G272" s="1"/>
      <c r="H272"/>
    </row>
    <row r="276" ht="12.75">
      <c r="H276" s="2"/>
    </row>
    <row r="277" spans="2:8" s="2" customFormat="1" ht="12.75">
      <c r="B277" s="1"/>
      <c r="C277" s="1"/>
      <c r="D277" s="1"/>
      <c r="E277" s="1"/>
      <c r="F277" s="1"/>
      <c r="G277" s="1"/>
      <c r="H277"/>
    </row>
    <row r="279" ht="12.75">
      <c r="H279" s="2"/>
    </row>
    <row r="280" spans="2:8" s="2" customFormat="1" ht="12.75">
      <c r="B280" s="1"/>
      <c r="C280" s="1"/>
      <c r="D280" s="1"/>
      <c r="E280" s="1"/>
      <c r="F280" s="1"/>
      <c r="G280" s="1"/>
      <c r="H280"/>
    </row>
    <row r="285" ht="12.75">
      <c r="H285" s="2"/>
    </row>
    <row r="286" spans="2:7" s="2" customFormat="1" ht="12.75">
      <c r="B286" s="1"/>
      <c r="C286" s="1"/>
      <c r="D286" s="1"/>
      <c r="E286" s="1"/>
      <c r="F286" s="1"/>
      <c r="G286" s="1"/>
    </row>
    <row r="287" spans="2:8" s="2" customFormat="1" ht="12.75">
      <c r="B287" s="1"/>
      <c r="C287" s="1"/>
      <c r="D287" s="1"/>
      <c r="E287" s="1"/>
      <c r="F287" s="1"/>
      <c r="G287" s="1"/>
      <c r="H287"/>
    </row>
    <row r="289" ht="12.75">
      <c r="H289" s="2"/>
    </row>
    <row r="290" spans="2:8" s="2" customFormat="1" ht="12.75">
      <c r="B290" s="1"/>
      <c r="C290" s="1"/>
      <c r="D290" s="1"/>
      <c r="E290" s="1"/>
      <c r="F290" s="1"/>
      <c r="G290" s="1"/>
      <c r="H290"/>
    </row>
    <row r="299" ht="12.75">
      <c r="H299" s="2"/>
    </row>
    <row r="300" spans="2:8" s="2" customFormat="1" ht="12.75">
      <c r="B300" s="1"/>
      <c r="C300" s="1"/>
      <c r="D300" s="1"/>
      <c r="E300" s="1"/>
      <c r="F300" s="1"/>
      <c r="G300" s="1"/>
      <c r="H300"/>
    </row>
    <row r="302" ht="12.75">
      <c r="H302" s="2"/>
    </row>
    <row r="303" spans="2:8" s="2" customFormat="1" ht="12.75">
      <c r="B303" s="1"/>
      <c r="C303" s="1"/>
      <c r="D303" s="1"/>
      <c r="E303" s="1"/>
      <c r="F303" s="1"/>
      <c r="G303" s="1"/>
      <c r="H303"/>
    </row>
    <row r="309" ht="12.75">
      <c r="H309" s="2"/>
    </row>
    <row r="310" spans="2:7" s="2" customFormat="1" ht="12.75">
      <c r="B310" s="1"/>
      <c r="C310" s="1"/>
      <c r="D310" s="1"/>
      <c r="E310" s="1"/>
      <c r="F310" s="1"/>
      <c r="G310" s="1"/>
    </row>
    <row r="311" spans="2:8" s="2" customFormat="1" ht="12.75">
      <c r="B311" s="1"/>
      <c r="C311" s="1"/>
      <c r="D311" s="1"/>
      <c r="E311" s="1"/>
      <c r="F311" s="1"/>
      <c r="G311" s="1"/>
      <c r="H311"/>
    </row>
    <row r="313" ht="12.75">
      <c r="H313" s="2"/>
    </row>
    <row r="314" spans="2:8" s="2" customFormat="1" ht="12.75">
      <c r="B314" s="1"/>
      <c r="C314" s="1"/>
      <c r="D314" s="1"/>
      <c r="E314" s="1"/>
      <c r="F314" s="1"/>
      <c r="G314" s="1"/>
      <c r="H314"/>
    </row>
    <row r="321" ht="12.75">
      <c r="H321" s="2"/>
    </row>
    <row r="322" spans="2:8" s="2" customFormat="1" ht="12.75">
      <c r="B322" s="1"/>
      <c r="C322" s="1"/>
      <c r="D322" s="1"/>
      <c r="E322" s="1"/>
      <c r="F322" s="1"/>
      <c r="G322" s="1"/>
      <c r="H322"/>
    </row>
    <row r="324" ht="12.75">
      <c r="H324" s="2"/>
    </row>
    <row r="325" spans="2:8" s="2" customFormat="1" ht="12.75">
      <c r="B325" s="1"/>
      <c r="C325" s="1"/>
      <c r="D325" s="1"/>
      <c r="E325" s="1"/>
      <c r="F325" s="1"/>
      <c r="G325" s="1"/>
      <c r="H325"/>
    </row>
    <row r="330" ht="12.75">
      <c r="H330" s="2"/>
    </row>
    <row r="331" spans="2:7" s="2" customFormat="1" ht="12.75">
      <c r="B331" s="1"/>
      <c r="C331" s="1"/>
      <c r="D331" s="1"/>
      <c r="E331" s="1"/>
      <c r="F331" s="1"/>
      <c r="G331" s="1"/>
    </row>
    <row r="332" spans="2:8" s="2" customFormat="1" ht="12.75">
      <c r="B332" s="1"/>
      <c r="C332" s="1"/>
      <c r="D332" s="1"/>
      <c r="E332" s="1"/>
      <c r="F332" s="1"/>
      <c r="G332" s="1"/>
      <c r="H332"/>
    </row>
    <row r="334" ht="12.75">
      <c r="H334" s="2"/>
    </row>
    <row r="335" spans="2:8" s="2" customFormat="1" ht="12.75">
      <c r="B335" s="1"/>
      <c r="C335" s="1"/>
      <c r="D335" s="1"/>
      <c r="E335" s="1"/>
      <c r="F335" s="1"/>
      <c r="G335" s="1"/>
      <c r="H335"/>
    </row>
    <row r="341" ht="12.75">
      <c r="H341" s="2"/>
    </row>
    <row r="342" spans="2:8" s="2" customFormat="1" ht="12.75">
      <c r="B342" s="1"/>
      <c r="C342" s="1"/>
      <c r="D342" s="1"/>
      <c r="E342" s="1"/>
      <c r="F342" s="1"/>
      <c r="G342" s="1"/>
      <c r="H342"/>
    </row>
    <row r="345" ht="12.75">
      <c r="H345" s="2"/>
    </row>
    <row r="346" spans="2:7" s="2" customFormat="1" ht="12.75">
      <c r="B346" s="1"/>
      <c r="C346" s="1"/>
      <c r="D346" s="1"/>
      <c r="E346" s="1"/>
      <c r="F346" s="1"/>
      <c r="G346" s="1"/>
    </row>
    <row r="347" spans="2:8" s="2" customFormat="1" ht="12.75">
      <c r="B347" s="1"/>
      <c r="C347" s="1"/>
      <c r="D347" s="1"/>
      <c r="E347" s="1"/>
      <c r="F347" s="1"/>
      <c r="G347" s="1"/>
      <c r="H347"/>
    </row>
    <row r="349" ht="12.75">
      <c r="H349" s="2"/>
    </row>
    <row r="350" spans="2:8" s="2" customFormat="1" ht="12.75">
      <c r="B350" s="1"/>
      <c r="C350" s="1"/>
      <c r="D350" s="1"/>
      <c r="E350" s="1"/>
      <c r="F350" s="1"/>
      <c r="G350" s="1"/>
      <c r="H350"/>
    </row>
    <row r="357" ht="12.75">
      <c r="H357" s="2"/>
    </row>
    <row r="358" spans="2:8" s="2" customFormat="1" ht="12.75">
      <c r="B358" s="1"/>
      <c r="C358" s="1"/>
      <c r="D358" s="1"/>
      <c r="E358" s="1"/>
      <c r="F358" s="1"/>
      <c r="G358" s="1"/>
      <c r="H358"/>
    </row>
    <row r="360" ht="12.75">
      <c r="H360" s="2"/>
    </row>
    <row r="361" spans="2:8" s="2" customFormat="1" ht="12.75">
      <c r="B361" s="1"/>
      <c r="C361" s="1"/>
      <c r="D361" s="1"/>
      <c r="E361" s="1"/>
      <c r="F361" s="1"/>
      <c r="G361" s="1"/>
      <c r="H361"/>
    </row>
    <row r="363" ht="12.75">
      <c r="H363" s="2"/>
    </row>
    <row r="364" spans="2:8" s="2" customFormat="1" ht="12.75">
      <c r="B364" s="1"/>
      <c r="C364" s="1"/>
      <c r="D364" s="1"/>
      <c r="E364" s="1"/>
      <c r="F364" s="1"/>
      <c r="G364" s="1"/>
      <c r="H364"/>
    </row>
    <row r="368" ht="12.75">
      <c r="H368" s="2"/>
    </row>
    <row r="369" spans="2:8" s="2" customFormat="1" ht="12.75">
      <c r="B369" s="1"/>
      <c r="C369" s="1"/>
      <c r="D369" s="1"/>
      <c r="E369" s="1"/>
      <c r="F369" s="1"/>
      <c r="G369" s="1"/>
      <c r="H369"/>
    </row>
    <row r="373" ht="12.75">
      <c r="H373" s="2"/>
    </row>
    <row r="374" spans="2:8" s="2" customFormat="1" ht="12.75">
      <c r="B374" s="1"/>
      <c r="C374" s="1"/>
      <c r="D374" s="1"/>
      <c r="E374" s="1"/>
      <c r="F374" s="1"/>
      <c r="G374" s="1"/>
      <c r="H374"/>
    </row>
    <row r="378" ht="12.75">
      <c r="H378" s="2"/>
    </row>
    <row r="379" spans="2:8" s="2" customFormat="1" ht="12.75">
      <c r="B379" s="1"/>
      <c r="C379" s="1"/>
      <c r="D379" s="1"/>
      <c r="E379" s="1"/>
      <c r="F379" s="1"/>
      <c r="G379" s="1"/>
      <c r="H379"/>
    </row>
    <row r="381" ht="12.75">
      <c r="H381" s="2"/>
    </row>
    <row r="382" spans="2:8" s="2" customFormat="1" ht="12.75">
      <c r="B382" s="1"/>
      <c r="C382" s="1"/>
      <c r="D382" s="1"/>
      <c r="E382" s="1"/>
      <c r="F382" s="1"/>
      <c r="G382" s="1"/>
      <c r="H382"/>
    </row>
  </sheetData>
  <sheetProtection/>
  <mergeCells count="3">
    <mergeCell ref="B2:G2"/>
    <mergeCell ref="B3:G3"/>
    <mergeCell ref="B139:F139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91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zoomScalePageLayoutView="0" workbookViewId="0" topLeftCell="A58">
      <selection activeCell="P7" sqref="P7"/>
    </sheetView>
  </sheetViews>
  <sheetFormatPr defaultColWidth="9.140625" defaultRowHeight="12.75"/>
  <cols>
    <col min="2" max="2" width="3.421875" style="0" bestFit="1" customWidth="1"/>
    <col min="3" max="3" width="37.28125" style="0" customWidth="1"/>
    <col min="4" max="4" width="6.421875" style="0" bestFit="1" customWidth="1"/>
    <col min="5" max="5" width="6.00390625" style="0" bestFit="1" customWidth="1"/>
    <col min="6" max="6" width="7.28125" style="0" customWidth="1"/>
    <col min="7" max="7" width="8.57421875" style="0" customWidth="1"/>
  </cols>
  <sheetData>
    <row r="2" spans="2:7" ht="37.5" customHeight="1">
      <c r="B2" s="94" t="s">
        <v>163</v>
      </c>
      <c r="C2" s="94"/>
      <c r="D2" s="94"/>
      <c r="E2" s="94"/>
      <c r="F2" s="94"/>
      <c r="G2" s="94"/>
    </row>
    <row r="3" spans="2:7" ht="27.75" customHeight="1">
      <c r="B3" s="95"/>
      <c r="C3" s="95"/>
      <c r="D3" s="95"/>
      <c r="E3" s="95"/>
      <c r="F3" s="95"/>
      <c r="G3" s="95"/>
    </row>
    <row r="4" spans="2:7" ht="40.5">
      <c r="B4" s="59" t="s">
        <v>0</v>
      </c>
      <c r="C4" s="59" t="s">
        <v>82</v>
      </c>
      <c r="D4" s="59" t="s">
        <v>3</v>
      </c>
      <c r="E4" s="59" t="s">
        <v>83</v>
      </c>
      <c r="F4" s="59" t="s">
        <v>4</v>
      </c>
      <c r="G4" s="59" t="s">
        <v>5</v>
      </c>
    </row>
    <row r="5" spans="2:7" ht="14.25" customHeight="1">
      <c r="B5" s="64" t="s">
        <v>147</v>
      </c>
      <c r="C5" s="65"/>
      <c r="D5" s="66"/>
      <c r="E5" s="66"/>
      <c r="F5" s="66"/>
      <c r="G5" s="67"/>
    </row>
    <row r="6" spans="2:7" ht="13.5">
      <c r="B6" s="32"/>
      <c r="C6" s="32" t="s">
        <v>16</v>
      </c>
      <c r="D6" s="32"/>
      <c r="E6" s="32"/>
      <c r="F6" s="32"/>
      <c r="G6" s="32"/>
    </row>
    <row r="7" spans="2:7" ht="27">
      <c r="B7" s="26">
        <v>1</v>
      </c>
      <c r="C7" s="25" t="s">
        <v>119</v>
      </c>
      <c r="D7" s="24">
        <v>0.01</v>
      </c>
      <c r="E7" s="26" t="s">
        <v>120</v>
      </c>
      <c r="F7" s="60"/>
      <c r="G7" s="60"/>
    </row>
    <row r="8" spans="2:7" ht="40.5">
      <c r="B8" s="26">
        <v>2</v>
      </c>
      <c r="C8" s="25" t="s">
        <v>121</v>
      </c>
      <c r="D8" s="24">
        <f>7.54+3.67</f>
        <v>11.21</v>
      </c>
      <c r="E8" s="26" t="s">
        <v>18</v>
      </c>
      <c r="F8" s="60"/>
      <c r="G8" s="60"/>
    </row>
    <row r="9" spans="2:7" ht="40.5">
      <c r="B9" s="26">
        <v>3</v>
      </c>
      <c r="C9" s="61" t="s">
        <v>122</v>
      </c>
      <c r="D9" s="62">
        <v>1.89</v>
      </c>
      <c r="E9" s="63" t="s">
        <v>18</v>
      </c>
      <c r="F9" s="60"/>
      <c r="G9" s="60"/>
    </row>
    <row r="10" spans="2:7" ht="40.5">
      <c r="B10" s="26">
        <v>4</v>
      </c>
      <c r="C10" s="25" t="s">
        <v>123</v>
      </c>
      <c r="D10" s="62">
        <v>20</v>
      </c>
      <c r="E10" s="26" t="s">
        <v>8</v>
      </c>
      <c r="F10" s="60"/>
      <c r="G10" s="60"/>
    </row>
    <row r="11" spans="2:7" ht="27">
      <c r="B11" s="26">
        <v>5</v>
      </c>
      <c r="C11" s="25" t="s">
        <v>124</v>
      </c>
      <c r="D11" s="24">
        <v>22</v>
      </c>
      <c r="E11" s="26" t="s">
        <v>15</v>
      </c>
      <c r="F11" s="60"/>
      <c r="G11" s="60"/>
    </row>
    <row r="12" spans="2:7" ht="27">
      <c r="B12" s="26">
        <v>6</v>
      </c>
      <c r="C12" s="25" t="s">
        <v>125</v>
      </c>
      <c r="D12" s="24">
        <v>48</v>
      </c>
      <c r="E12" s="26" t="s">
        <v>126</v>
      </c>
      <c r="F12" s="60"/>
      <c r="G12" s="60"/>
    </row>
    <row r="13" spans="2:7" ht="27">
      <c r="B13" s="26">
        <v>7</v>
      </c>
      <c r="C13" s="25" t="s">
        <v>127</v>
      </c>
      <c r="D13" s="24">
        <v>13.28</v>
      </c>
      <c r="E13" s="26" t="s">
        <v>8</v>
      </c>
      <c r="F13" s="60"/>
      <c r="G13" s="60"/>
    </row>
    <row r="14" spans="2:7" ht="40.5">
      <c r="B14" s="26">
        <v>8</v>
      </c>
      <c r="C14" s="25" t="s">
        <v>128</v>
      </c>
      <c r="D14" s="24">
        <f>2.98+3.31</f>
        <v>6.29</v>
      </c>
      <c r="E14" s="26" t="s">
        <v>18</v>
      </c>
      <c r="F14" s="60"/>
      <c r="G14" s="60"/>
    </row>
    <row r="15" spans="2:7" ht="46.5" customHeight="1">
      <c r="B15" s="26">
        <v>9</v>
      </c>
      <c r="C15" s="25" t="s">
        <v>129</v>
      </c>
      <c r="D15" s="24">
        <v>1.91</v>
      </c>
      <c r="E15" s="26" t="s">
        <v>18</v>
      </c>
      <c r="F15" s="60"/>
      <c r="G15" s="60"/>
    </row>
    <row r="16" spans="2:7" ht="27">
      <c r="B16" s="26">
        <v>10</v>
      </c>
      <c r="C16" s="25" t="s">
        <v>130</v>
      </c>
      <c r="D16" s="24">
        <v>2.86</v>
      </c>
      <c r="E16" s="26" t="s">
        <v>18</v>
      </c>
      <c r="F16" s="60"/>
      <c r="G16" s="60"/>
    </row>
    <row r="17" spans="2:7" ht="27">
      <c r="B17" s="26">
        <v>11</v>
      </c>
      <c r="C17" s="25" t="s">
        <v>131</v>
      </c>
      <c r="D17" s="24">
        <v>4.77</v>
      </c>
      <c r="E17" s="26" t="s">
        <v>18</v>
      </c>
      <c r="F17" s="60"/>
      <c r="G17" s="60"/>
    </row>
    <row r="18" spans="2:7" ht="13.5">
      <c r="B18" s="68"/>
      <c r="C18" s="32" t="s">
        <v>132</v>
      </c>
      <c r="D18" s="32"/>
      <c r="E18" s="32"/>
      <c r="F18" s="32"/>
      <c r="G18" s="32"/>
    </row>
    <row r="19" spans="2:7" ht="27">
      <c r="B19" s="26">
        <v>12</v>
      </c>
      <c r="C19" s="25" t="s">
        <v>133</v>
      </c>
      <c r="D19" s="24">
        <v>11.8</v>
      </c>
      <c r="E19" s="26" t="s">
        <v>11</v>
      </c>
      <c r="F19" s="60"/>
      <c r="G19" s="60"/>
    </row>
    <row r="20" spans="2:7" ht="27">
      <c r="B20" s="26">
        <v>13</v>
      </c>
      <c r="C20" s="25" t="s">
        <v>137</v>
      </c>
      <c r="D20" s="24">
        <v>1</v>
      </c>
      <c r="E20" s="26" t="s">
        <v>15</v>
      </c>
      <c r="F20" s="60"/>
      <c r="G20" s="60"/>
    </row>
    <row r="21" spans="2:7" ht="13.5">
      <c r="B21" s="26">
        <v>14</v>
      </c>
      <c r="C21" s="25" t="s">
        <v>149</v>
      </c>
      <c r="D21" s="24">
        <v>1</v>
      </c>
      <c r="E21" s="26" t="s">
        <v>139</v>
      </c>
      <c r="F21" s="60"/>
      <c r="G21" s="60"/>
    </row>
    <row r="22" spans="2:7" ht="27">
      <c r="B22" s="26">
        <v>15</v>
      </c>
      <c r="C22" s="25" t="s">
        <v>150</v>
      </c>
      <c r="D22" s="24">
        <v>0.06</v>
      </c>
      <c r="E22" s="26" t="s">
        <v>145</v>
      </c>
      <c r="F22" s="60"/>
      <c r="G22" s="60"/>
    </row>
    <row r="23" spans="2:7" ht="13.5">
      <c r="B23" s="69" t="s">
        <v>148</v>
      </c>
      <c r="C23" s="64"/>
      <c r="D23" s="64"/>
      <c r="E23" s="64"/>
      <c r="F23" s="64"/>
      <c r="G23" s="64"/>
    </row>
    <row r="24" spans="2:7" ht="13.5">
      <c r="B24" s="68"/>
      <c r="C24" s="32" t="s">
        <v>16</v>
      </c>
      <c r="D24" s="32"/>
      <c r="E24" s="32"/>
      <c r="F24" s="32"/>
      <c r="G24" s="32"/>
    </row>
    <row r="25" spans="2:7" ht="27">
      <c r="B25" s="26">
        <v>16</v>
      </c>
      <c r="C25" s="25" t="s">
        <v>119</v>
      </c>
      <c r="D25" s="24">
        <v>0.46</v>
      </c>
      <c r="E25" s="26" t="s">
        <v>120</v>
      </c>
      <c r="F25" s="60"/>
      <c r="G25" s="60"/>
    </row>
    <row r="26" spans="2:8" ht="40.5">
      <c r="B26" s="26">
        <v>17</v>
      </c>
      <c r="C26" s="25" t="s">
        <v>121</v>
      </c>
      <c r="D26" s="24">
        <f>620.56+293.53</f>
        <v>914.0899999999999</v>
      </c>
      <c r="E26" s="26" t="s">
        <v>18</v>
      </c>
      <c r="F26" s="60"/>
      <c r="G26" s="60"/>
      <c r="H26" s="58"/>
    </row>
    <row r="27" spans="2:7" ht="40.5">
      <c r="B27" s="26">
        <v>18</v>
      </c>
      <c r="C27" s="61" t="s">
        <v>122</v>
      </c>
      <c r="D27" s="62">
        <v>155.14</v>
      </c>
      <c r="E27" s="63" t="s">
        <v>18</v>
      </c>
      <c r="F27" s="60"/>
      <c r="G27" s="60"/>
    </row>
    <row r="28" spans="2:7" ht="40.5">
      <c r="B28" s="26">
        <v>19</v>
      </c>
      <c r="C28" s="25" t="s">
        <v>123</v>
      </c>
      <c r="D28" s="62">
        <v>1280</v>
      </c>
      <c r="E28" s="26" t="s">
        <v>8</v>
      </c>
      <c r="F28" s="60"/>
      <c r="G28" s="60"/>
    </row>
    <row r="29" spans="2:7" ht="27">
      <c r="B29" s="26">
        <v>20</v>
      </c>
      <c r="C29" s="25" t="s">
        <v>124</v>
      </c>
      <c r="D29" s="24">
        <v>300</v>
      </c>
      <c r="E29" s="26" t="s">
        <v>15</v>
      </c>
      <c r="F29" s="60"/>
      <c r="G29" s="60"/>
    </row>
    <row r="30" spans="2:7" ht="27">
      <c r="B30" s="26">
        <v>21</v>
      </c>
      <c r="C30" s="25" t="s">
        <v>125</v>
      </c>
      <c r="D30" s="24">
        <v>150</v>
      </c>
      <c r="E30" s="26" t="s">
        <v>126</v>
      </c>
      <c r="F30" s="60"/>
      <c r="G30" s="60"/>
    </row>
    <row r="31" spans="2:7" ht="27">
      <c r="B31" s="26">
        <v>22</v>
      </c>
      <c r="C31" s="25" t="s">
        <v>127</v>
      </c>
      <c r="D31" s="24">
        <v>582.51</v>
      </c>
      <c r="E31" s="26" t="s">
        <v>8</v>
      </c>
      <c r="F31" s="60"/>
      <c r="G31" s="60"/>
    </row>
    <row r="32" spans="2:7" ht="40.5">
      <c r="B32" s="26">
        <v>23</v>
      </c>
      <c r="C32" s="25" t="s">
        <v>128</v>
      </c>
      <c r="D32" s="24">
        <f>174.8+248.58</f>
        <v>423.38</v>
      </c>
      <c r="E32" s="26" t="s">
        <v>18</v>
      </c>
      <c r="F32" s="60"/>
      <c r="G32" s="60"/>
    </row>
    <row r="33" spans="2:7" ht="46.5" customHeight="1">
      <c r="B33" s="26">
        <v>24</v>
      </c>
      <c r="C33" s="25" t="s">
        <v>129</v>
      </c>
      <c r="D33" s="24">
        <v>207.39</v>
      </c>
      <c r="E33" s="26" t="s">
        <v>18</v>
      </c>
      <c r="F33" s="60"/>
      <c r="G33" s="60"/>
    </row>
    <row r="34" spans="2:7" ht="27">
      <c r="B34" s="26">
        <v>25</v>
      </c>
      <c r="C34" s="25" t="s">
        <v>130</v>
      </c>
      <c r="D34" s="24">
        <v>518.46</v>
      </c>
      <c r="E34" s="26" t="s">
        <v>18</v>
      </c>
      <c r="F34" s="60"/>
      <c r="G34" s="60"/>
    </row>
    <row r="35" spans="2:7" ht="27">
      <c r="B35" s="26">
        <v>26</v>
      </c>
      <c r="C35" s="25" t="s">
        <v>131</v>
      </c>
      <c r="D35" s="24">
        <v>518.46</v>
      </c>
      <c r="E35" s="26" t="s">
        <v>18</v>
      </c>
      <c r="F35" s="60"/>
      <c r="G35" s="60"/>
    </row>
    <row r="36" spans="2:7" ht="13.5">
      <c r="B36" s="68"/>
      <c r="C36" s="32" t="s">
        <v>132</v>
      </c>
      <c r="D36" s="32"/>
      <c r="E36" s="32"/>
      <c r="F36" s="32"/>
      <c r="G36" s="32"/>
    </row>
    <row r="37" spans="2:7" ht="27">
      <c r="B37" s="26">
        <v>27</v>
      </c>
      <c r="C37" s="25" t="s">
        <v>133</v>
      </c>
      <c r="D37" s="24">
        <v>51.7</v>
      </c>
      <c r="E37" s="26" t="s">
        <v>11</v>
      </c>
      <c r="F37" s="60"/>
      <c r="G37" s="60"/>
    </row>
    <row r="38" spans="2:7" ht="27">
      <c r="B38" s="26">
        <v>28</v>
      </c>
      <c r="C38" s="25" t="s">
        <v>134</v>
      </c>
      <c r="D38" s="24">
        <v>405.9</v>
      </c>
      <c r="E38" s="26" t="s">
        <v>11</v>
      </c>
      <c r="F38" s="60"/>
      <c r="G38" s="60"/>
    </row>
    <row r="39" spans="2:7" ht="27">
      <c r="B39" s="26">
        <v>29</v>
      </c>
      <c r="C39" s="25" t="s">
        <v>135</v>
      </c>
      <c r="D39" s="24">
        <v>14</v>
      </c>
      <c r="E39" s="26" t="s">
        <v>136</v>
      </c>
      <c r="F39" s="60"/>
      <c r="G39" s="60"/>
    </row>
    <row r="40" spans="2:7" ht="27">
      <c r="B40" s="26">
        <v>30</v>
      </c>
      <c r="C40" s="25" t="s">
        <v>137</v>
      </c>
      <c r="D40" s="24">
        <v>12</v>
      </c>
      <c r="E40" s="26" t="s">
        <v>15</v>
      </c>
      <c r="F40" s="60"/>
      <c r="G40" s="60"/>
    </row>
    <row r="41" spans="2:7" ht="13.5">
      <c r="B41" s="26">
        <v>31</v>
      </c>
      <c r="C41" s="25" t="s">
        <v>138</v>
      </c>
      <c r="D41" s="24">
        <v>1</v>
      </c>
      <c r="E41" s="26" t="s">
        <v>139</v>
      </c>
      <c r="F41" s="60"/>
      <c r="G41" s="60"/>
    </row>
    <row r="42" spans="2:7" ht="13.5">
      <c r="B42" s="26">
        <v>32</v>
      </c>
      <c r="C42" s="25" t="s">
        <v>140</v>
      </c>
      <c r="D42" s="24">
        <v>1</v>
      </c>
      <c r="E42" s="26" t="s">
        <v>139</v>
      </c>
      <c r="F42" s="60"/>
      <c r="G42" s="60"/>
    </row>
    <row r="43" spans="2:7" ht="13.5">
      <c r="B43" s="26">
        <v>33</v>
      </c>
      <c r="C43" s="25" t="s">
        <v>141</v>
      </c>
      <c r="D43" s="24">
        <v>8</v>
      </c>
      <c r="E43" s="26" t="s">
        <v>11</v>
      </c>
      <c r="F43" s="60"/>
      <c r="G43" s="60"/>
    </row>
    <row r="44" spans="2:7" ht="40.5">
      <c r="B44" s="26">
        <v>34</v>
      </c>
      <c r="C44" s="25" t="s">
        <v>142</v>
      </c>
      <c r="D44" s="24">
        <v>1</v>
      </c>
      <c r="E44" s="26" t="s">
        <v>139</v>
      </c>
      <c r="F44" s="60"/>
      <c r="G44" s="60"/>
    </row>
    <row r="45" spans="2:7" ht="40.5">
      <c r="B45" s="26">
        <v>35</v>
      </c>
      <c r="C45" s="25" t="s">
        <v>143</v>
      </c>
      <c r="D45" s="24">
        <v>1</v>
      </c>
      <c r="E45" s="26" t="s">
        <v>139</v>
      </c>
      <c r="F45" s="60"/>
      <c r="G45" s="60"/>
    </row>
    <row r="46" spans="2:7" ht="27">
      <c r="B46" s="26">
        <v>36</v>
      </c>
      <c r="C46" s="25" t="s">
        <v>144</v>
      </c>
      <c r="D46" s="24">
        <v>0.26</v>
      </c>
      <c r="E46" s="26" t="s">
        <v>145</v>
      </c>
      <c r="F46" s="60"/>
      <c r="G46" s="60"/>
    </row>
    <row r="47" spans="2:7" ht="27">
      <c r="B47" s="26">
        <v>37</v>
      </c>
      <c r="C47" s="25" t="s">
        <v>146</v>
      </c>
      <c r="D47" s="24">
        <v>2.03</v>
      </c>
      <c r="E47" s="26" t="s">
        <v>145</v>
      </c>
      <c r="F47" s="60"/>
      <c r="G47" s="60"/>
    </row>
    <row r="48" spans="2:7" ht="13.5">
      <c r="B48" s="3"/>
      <c r="C48" s="55"/>
      <c r="F48" s="56"/>
      <c r="G48" s="57"/>
    </row>
    <row r="49" spans="2:7" ht="12.75">
      <c r="B49" s="96" t="s">
        <v>108</v>
      </c>
      <c r="C49" s="96"/>
      <c r="D49" s="96"/>
      <c r="E49" s="96"/>
      <c r="F49" s="96"/>
      <c r="G49" s="9">
        <f>SUM(G7:G47)</f>
        <v>0</v>
      </c>
    </row>
    <row r="52" ht="12.75">
      <c r="G52" s="58"/>
    </row>
  </sheetData>
  <sheetProtection/>
  <mergeCells count="3">
    <mergeCell ref="B49:F49"/>
    <mergeCell ref="B2:G2"/>
    <mergeCell ref="B3:G3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8"/>
  <sheetViews>
    <sheetView zoomScalePageLayoutView="0" workbookViewId="0" topLeftCell="A19">
      <selection activeCell="J31" sqref="J31"/>
    </sheetView>
  </sheetViews>
  <sheetFormatPr defaultColWidth="9.140625" defaultRowHeight="12.75"/>
  <cols>
    <col min="2" max="2" width="3.28125" style="10" bestFit="1" customWidth="1"/>
    <col min="3" max="3" width="37.28125" style="0" customWidth="1"/>
    <col min="4" max="4" width="5.8515625" style="0" bestFit="1" customWidth="1"/>
    <col min="5" max="5" width="6.00390625" style="0" bestFit="1" customWidth="1"/>
    <col min="6" max="6" width="7.28125" style="0" customWidth="1"/>
    <col min="7" max="7" width="8.57421875" style="0" customWidth="1"/>
  </cols>
  <sheetData>
    <row r="2" spans="2:7" ht="37.5" customHeight="1">
      <c r="B2" s="97" t="s">
        <v>164</v>
      </c>
      <c r="C2" s="97"/>
      <c r="D2" s="97"/>
      <c r="E2" s="97"/>
      <c r="F2" s="97"/>
      <c r="G2" s="97"/>
    </row>
    <row r="3" spans="2:7" ht="27.75" customHeight="1">
      <c r="B3" s="95"/>
      <c r="C3" s="95"/>
      <c r="D3" s="95"/>
      <c r="E3" s="95"/>
      <c r="F3" s="95"/>
      <c r="G3" s="95"/>
    </row>
    <row r="4" spans="2:7" ht="40.5">
      <c r="B4" s="59" t="s">
        <v>0</v>
      </c>
      <c r="C4" s="59" t="s">
        <v>82</v>
      </c>
      <c r="D4" s="59" t="s">
        <v>3</v>
      </c>
      <c r="E4" s="59" t="s">
        <v>83</v>
      </c>
      <c r="F4" s="59" t="s">
        <v>4</v>
      </c>
      <c r="G4" s="59" t="s">
        <v>5</v>
      </c>
    </row>
    <row r="5" spans="2:7" ht="13.5">
      <c r="B5" s="32"/>
      <c r="C5" s="32" t="s">
        <v>16</v>
      </c>
      <c r="D5" s="32"/>
      <c r="E5" s="32"/>
      <c r="F5" s="32"/>
      <c r="G5" s="32"/>
    </row>
    <row r="6" spans="2:7" ht="27">
      <c r="B6" s="26">
        <v>1</v>
      </c>
      <c r="C6" s="25" t="s">
        <v>119</v>
      </c>
      <c r="D6" s="24">
        <v>0.01</v>
      </c>
      <c r="E6" s="26" t="s">
        <v>120</v>
      </c>
      <c r="F6" s="60"/>
      <c r="G6" s="60"/>
    </row>
    <row r="7" spans="2:7" ht="40.5">
      <c r="B7" s="26">
        <v>2</v>
      </c>
      <c r="C7" s="25" t="s">
        <v>151</v>
      </c>
      <c r="D7" s="24">
        <v>53.68</v>
      </c>
      <c r="E7" s="26" t="s">
        <v>18</v>
      </c>
      <c r="F7" s="60"/>
      <c r="G7" s="60"/>
    </row>
    <row r="8" spans="2:7" ht="40.5">
      <c r="B8" s="26">
        <v>3</v>
      </c>
      <c r="C8" s="61" t="s">
        <v>122</v>
      </c>
      <c r="D8" s="62">
        <v>53.68</v>
      </c>
      <c r="E8" s="63" t="s">
        <v>18</v>
      </c>
      <c r="F8" s="60"/>
      <c r="G8" s="60"/>
    </row>
    <row r="9" spans="2:7" ht="40.5">
      <c r="B9" s="26">
        <v>4</v>
      </c>
      <c r="C9" s="25" t="s">
        <v>123</v>
      </c>
      <c r="D9" s="62">
        <v>48.8</v>
      </c>
      <c r="E9" s="26" t="s">
        <v>8</v>
      </c>
      <c r="F9" s="60"/>
      <c r="G9" s="60"/>
    </row>
    <row r="10" spans="2:7" ht="27">
      <c r="B10" s="26">
        <v>5</v>
      </c>
      <c r="C10" s="25" t="s">
        <v>127</v>
      </c>
      <c r="D10" s="24">
        <v>4.88</v>
      </c>
      <c r="E10" s="26" t="s">
        <v>8</v>
      </c>
      <c r="F10" s="60"/>
      <c r="G10" s="60"/>
    </row>
    <row r="11" spans="2:7" ht="40.5">
      <c r="B11" s="26">
        <v>6</v>
      </c>
      <c r="C11" s="25" t="s">
        <v>152</v>
      </c>
      <c r="D11" s="24">
        <v>4.37</v>
      </c>
      <c r="E11" s="26" t="s">
        <v>18</v>
      </c>
      <c r="F11" s="60"/>
      <c r="G11" s="60"/>
    </row>
    <row r="12" spans="2:7" ht="46.5" customHeight="1">
      <c r="B12" s="26">
        <v>7</v>
      </c>
      <c r="C12" s="25" t="s">
        <v>129</v>
      </c>
      <c r="D12" s="24">
        <v>42.94</v>
      </c>
      <c r="E12" s="26" t="s">
        <v>18</v>
      </c>
      <c r="F12" s="60"/>
      <c r="G12" s="60"/>
    </row>
    <row r="13" spans="2:7" ht="27">
      <c r="B13" s="26">
        <v>8</v>
      </c>
      <c r="C13" s="25" t="s">
        <v>130</v>
      </c>
      <c r="D13" s="24">
        <v>53.68</v>
      </c>
      <c r="E13" s="26" t="s">
        <v>18</v>
      </c>
      <c r="F13" s="60"/>
      <c r="G13" s="60"/>
    </row>
    <row r="14" spans="2:7" ht="27">
      <c r="B14" s="26">
        <v>9</v>
      </c>
      <c r="C14" s="25" t="s">
        <v>131</v>
      </c>
      <c r="D14" s="24">
        <v>96.62</v>
      </c>
      <c r="E14" s="26" t="s">
        <v>18</v>
      </c>
      <c r="F14" s="60"/>
      <c r="G14" s="60"/>
    </row>
    <row r="15" spans="2:7" ht="13.5">
      <c r="B15" s="32"/>
      <c r="C15" s="32" t="s">
        <v>132</v>
      </c>
      <c r="D15" s="32"/>
      <c r="E15" s="32"/>
      <c r="F15" s="32"/>
      <c r="G15" s="32"/>
    </row>
    <row r="16" spans="2:7" ht="27">
      <c r="B16" s="26">
        <v>10</v>
      </c>
      <c r="C16" s="25" t="s">
        <v>153</v>
      </c>
      <c r="D16" s="24">
        <v>24.4</v>
      </c>
      <c r="E16" s="26" t="s">
        <v>11</v>
      </c>
      <c r="F16" s="60"/>
      <c r="G16" s="60"/>
    </row>
    <row r="17" spans="2:7" ht="40.5">
      <c r="B17" s="26">
        <v>11</v>
      </c>
      <c r="C17" s="25" t="s">
        <v>154</v>
      </c>
      <c r="D17" s="24">
        <v>12.5</v>
      </c>
      <c r="E17" s="26" t="s">
        <v>11</v>
      </c>
      <c r="F17" s="60"/>
      <c r="G17" s="60"/>
    </row>
    <row r="18" spans="2:7" ht="13.5">
      <c r="B18" s="26">
        <v>12</v>
      </c>
      <c r="C18" s="25" t="s">
        <v>155</v>
      </c>
      <c r="D18" s="24">
        <v>1</v>
      </c>
      <c r="E18" s="26" t="s">
        <v>15</v>
      </c>
      <c r="F18" s="60"/>
      <c r="G18" s="60"/>
    </row>
    <row r="19" spans="2:7" ht="27">
      <c r="B19" s="26">
        <v>13</v>
      </c>
      <c r="C19" s="25" t="s">
        <v>156</v>
      </c>
      <c r="D19" s="24">
        <v>1</v>
      </c>
      <c r="E19" s="26" t="s">
        <v>139</v>
      </c>
      <c r="F19" s="60"/>
      <c r="G19" s="60"/>
    </row>
    <row r="20" spans="2:7" ht="13.5">
      <c r="B20" s="26">
        <v>14</v>
      </c>
      <c r="C20" s="25" t="s">
        <v>157</v>
      </c>
      <c r="D20" s="24">
        <v>20</v>
      </c>
      <c r="E20" s="26" t="s">
        <v>11</v>
      </c>
      <c r="F20" s="60"/>
      <c r="G20" s="60"/>
    </row>
    <row r="21" spans="2:7" ht="27">
      <c r="B21" s="26">
        <v>15</v>
      </c>
      <c r="C21" s="25" t="s">
        <v>158</v>
      </c>
      <c r="D21" s="24">
        <v>24.4</v>
      </c>
      <c r="E21" s="26" t="s">
        <v>11</v>
      </c>
      <c r="F21" s="60"/>
      <c r="G21" s="60"/>
    </row>
    <row r="22" spans="2:7" ht="13.5">
      <c r="B22" s="26">
        <v>16</v>
      </c>
      <c r="C22" s="25" t="s">
        <v>159</v>
      </c>
      <c r="D22" s="24">
        <v>1</v>
      </c>
      <c r="E22" s="26" t="s">
        <v>139</v>
      </c>
      <c r="F22" s="60"/>
      <c r="G22" s="60"/>
    </row>
    <row r="23" spans="2:7" ht="27">
      <c r="B23" s="26">
        <v>17</v>
      </c>
      <c r="C23" s="25" t="s">
        <v>160</v>
      </c>
      <c r="D23" s="24">
        <v>1</v>
      </c>
      <c r="E23" s="26" t="s">
        <v>214</v>
      </c>
      <c r="F23" s="60"/>
      <c r="G23" s="60"/>
    </row>
    <row r="24" spans="2:7" ht="27">
      <c r="B24" s="26">
        <v>18</v>
      </c>
      <c r="C24" s="25" t="s">
        <v>161</v>
      </c>
      <c r="D24" s="24">
        <v>1</v>
      </c>
      <c r="E24" s="26" t="s">
        <v>215</v>
      </c>
      <c r="F24" s="60"/>
      <c r="G24" s="60"/>
    </row>
    <row r="25" spans="2:7" ht="27">
      <c r="B25" s="26">
        <v>19</v>
      </c>
      <c r="C25" s="25" t="s">
        <v>162</v>
      </c>
      <c r="D25" s="24">
        <v>1</v>
      </c>
      <c r="E25" s="26" t="s">
        <v>215</v>
      </c>
      <c r="F25" s="60"/>
      <c r="G25" s="60"/>
    </row>
    <row r="26" spans="2:7" ht="13.5">
      <c r="B26" s="26">
        <v>20</v>
      </c>
      <c r="C26" s="77" t="s">
        <v>216</v>
      </c>
      <c r="D26" s="24">
        <v>1</v>
      </c>
      <c r="E26" s="78" t="s">
        <v>79</v>
      </c>
      <c r="F26" s="60"/>
      <c r="G26" s="60"/>
    </row>
    <row r="28" spans="2:7" ht="12.75">
      <c r="B28" s="96" t="s">
        <v>108</v>
      </c>
      <c r="C28" s="96"/>
      <c r="D28" s="96"/>
      <c r="E28" s="96"/>
      <c r="F28" s="96"/>
      <c r="G28" s="9">
        <f>SUM(G6:G26)</f>
        <v>0</v>
      </c>
    </row>
  </sheetData>
  <sheetProtection/>
  <mergeCells count="3">
    <mergeCell ref="B28:F28"/>
    <mergeCell ref="B2:G2"/>
    <mergeCell ref="B3:G3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5"/>
  <sheetViews>
    <sheetView zoomScale="130" zoomScaleNormal="130" zoomScalePageLayoutView="0" workbookViewId="0" topLeftCell="A1">
      <selection activeCell="O6" sqref="O6"/>
    </sheetView>
  </sheetViews>
  <sheetFormatPr defaultColWidth="9.140625" defaultRowHeight="12.75"/>
  <cols>
    <col min="2" max="2" width="3.28125" style="10" bestFit="1" customWidth="1"/>
    <col min="3" max="3" width="37.28125" style="0" customWidth="1"/>
    <col min="4" max="4" width="5.8515625" style="0" bestFit="1" customWidth="1"/>
    <col min="5" max="5" width="6.00390625" style="0" bestFit="1" customWidth="1"/>
    <col min="6" max="6" width="7.7109375" style="0" bestFit="1" customWidth="1"/>
    <col min="7" max="7" width="8.57421875" style="0" customWidth="1"/>
  </cols>
  <sheetData>
    <row r="2" spans="2:7" ht="37.5" customHeight="1">
      <c r="B2" s="94" t="s">
        <v>194</v>
      </c>
      <c r="C2" s="94"/>
      <c r="D2" s="94"/>
      <c r="E2" s="94"/>
      <c r="F2" s="94"/>
      <c r="G2" s="94"/>
    </row>
    <row r="3" spans="2:7" ht="27.75" customHeight="1">
      <c r="B3" s="95"/>
      <c r="C3" s="95"/>
      <c r="D3" s="95"/>
      <c r="E3" s="95"/>
      <c r="F3" s="95"/>
      <c r="G3" s="95"/>
    </row>
    <row r="4" spans="2:7" ht="40.5">
      <c r="B4" s="59" t="s">
        <v>0</v>
      </c>
      <c r="C4" s="59" t="s">
        <v>82</v>
      </c>
      <c r="D4" s="59" t="s">
        <v>3</v>
      </c>
      <c r="E4" s="59" t="s">
        <v>83</v>
      </c>
      <c r="F4" s="59" t="s">
        <v>4</v>
      </c>
      <c r="G4" s="59" t="s">
        <v>5</v>
      </c>
    </row>
    <row r="5" spans="2:7" ht="13.5">
      <c r="B5" s="71"/>
      <c r="C5" s="70" t="s">
        <v>172</v>
      </c>
      <c r="D5" s="70"/>
      <c r="E5" s="70"/>
      <c r="F5" s="70"/>
      <c r="G5" s="70"/>
    </row>
    <row r="6" spans="2:7" ht="27">
      <c r="B6" s="26">
        <v>1</v>
      </c>
      <c r="C6" s="25" t="s">
        <v>173</v>
      </c>
      <c r="D6" s="24">
        <v>7</v>
      </c>
      <c r="E6" s="26" t="s">
        <v>174</v>
      </c>
      <c r="F6" s="27"/>
      <c r="G6" s="27"/>
    </row>
    <row r="7" spans="2:7" ht="40.5">
      <c r="B7" s="26">
        <v>2</v>
      </c>
      <c r="C7" s="25" t="s">
        <v>175</v>
      </c>
      <c r="D7" s="24">
        <v>1</v>
      </c>
      <c r="E7" s="26" t="s">
        <v>176</v>
      </c>
      <c r="F7" s="27"/>
      <c r="G7" s="27"/>
    </row>
    <row r="8" spans="2:7" ht="40.5">
      <c r="B8" s="26">
        <v>3</v>
      </c>
      <c r="C8" s="25" t="s">
        <v>177</v>
      </c>
      <c r="D8" s="24">
        <v>2</v>
      </c>
      <c r="E8" s="26" t="s">
        <v>176</v>
      </c>
      <c r="F8" s="27"/>
      <c r="G8" s="27"/>
    </row>
    <row r="9" spans="2:7" ht="40.5">
      <c r="B9" s="26">
        <v>4</v>
      </c>
      <c r="C9" s="25" t="s">
        <v>178</v>
      </c>
      <c r="D9" s="24">
        <v>4</v>
      </c>
      <c r="E9" s="26" t="s">
        <v>176</v>
      </c>
      <c r="F9" s="27"/>
      <c r="G9" s="27"/>
    </row>
    <row r="10" spans="2:7" ht="27">
      <c r="B10" s="26">
        <v>5</v>
      </c>
      <c r="C10" s="25" t="s">
        <v>179</v>
      </c>
      <c r="D10" s="24">
        <v>2</v>
      </c>
      <c r="E10" s="26" t="s">
        <v>176</v>
      </c>
      <c r="F10" s="27"/>
      <c r="G10" s="27"/>
    </row>
    <row r="11" spans="2:7" ht="27">
      <c r="B11" s="26">
        <v>6</v>
      </c>
      <c r="C11" s="25" t="s">
        <v>180</v>
      </c>
      <c r="D11" s="24">
        <v>10</v>
      </c>
      <c r="E11" s="26" t="s">
        <v>139</v>
      </c>
      <c r="F11" s="27"/>
      <c r="G11" s="27"/>
    </row>
    <row r="12" spans="2:7" ht="46.5" customHeight="1">
      <c r="B12" s="26">
        <v>7</v>
      </c>
      <c r="C12" s="25" t="s">
        <v>181</v>
      </c>
      <c r="D12" s="24">
        <v>317</v>
      </c>
      <c r="E12" s="26" t="s">
        <v>11</v>
      </c>
      <c r="F12" s="27"/>
      <c r="G12" s="27"/>
    </row>
    <row r="13" spans="2:7" ht="27">
      <c r="B13" s="26">
        <v>8</v>
      </c>
      <c r="C13" s="25" t="s">
        <v>182</v>
      </c>
      <c r="D13" s="24">
        <v>222</v>
      </c>
      <c r="E13" s="26" t="s">
        <v>11</v>
      </c>
      <c r="F13" s="27"/>
      <c r="G13" s="27"/>
    </row>
    <row r="14" spans="2:7" ht="27">
      <c r="B14" s="26">
        <v>9</v>
      </c>
      <c r="C14" s="25" t="s">
        <v>183</v>
      </c>
      <c r="D14" s="24">
        <v>6</v>
      </c>
      <c r="E14" s="26" t="s">
        <v>15</v>
      </c>
      <c r="F14" s="27"/>
      <c r="G14" s="27"/>
    </row>
    <row r="15" spans="2:7" ht="40.5">
      <c r="B15" s="26">
        <v>10</v>
      </c>
      <c r="C15" s="25" t="s">
        <v>184</v>
      </c>
      <c r="D15" s="24">
        <v>7</v>
      </c>
      <c r="E15" s="26" t="s">
        <v>139</v>
      </c>
      <c r="F15" s="27"/>
      <c r="G15" s="27"/>
    </row>
    <row r="16" spans="2:7" ht="27">
      <c r="B16" s="26">
        <v>11</v>
      </c>
      <c r="C16" s="25" t="s">
        <v>185</v>
      </c>
      <c r="D16" s="24">
        <v>0.155</v>
      </c>
      <c r="E16" s="26" t="s">
        <v>120</v>
      </c>
      <c r="F16" s="27"/>
      <c r="G16" s="27"/>
    </row>
    <row r="17" spans="2:7" ht="27">
      <c r="B17" s="26">
        <v>12</v>
      </c>
      <c r="C17" s="25" t="s">
        <v>186</v>
      </c>
      <c r="D17" s="24">
        <v>0.043</v>
      </c>
      <c r="E17" s="26" t="s">
        <v>120</v>
      </c>
      <c r="F17" s="27"/>
      <c r="G17" s="27"/>
    </row>
    <row r="18" spans="2:7" ht="27">
      <c r="B18" s="26">
        <v>13</v>
      </c>
      <c r="C18" s="25" t="s">
        <v>187</v>
      </c>
      <c r="D18" s="24">
        <v>0.155</v>
      </c>
      <c r="E18" s="26" t="s">
        <v>120</v>
      </c>
      <c r="F18" s="27"/>
      <c r="G18" s="27"/>
    </row>
    <row r="19" spans="2:7" ht="27">
      <c r="B19" s="26">
        <v>14</v>
      </c>
      <c r="C19" s="25" t="s">
        <v>188</v>
      </c>
      <c r="D19" s="24">
        <v>5</v>
      </c>
      <c r="E19" s="26" t="s">
        <v>15</v>
      </c>
      <c r="F19" s="27"/>
      <c r="G19" s="27"/>
    </row>
    <row r="20" spans="2:7" ht="27">
      <c r="B20" s="26">
        <v>15</v>
      </c>
      <c r="C20" s="25" t="s">
        <v>189</v>
      </c>
      <c r="D20" s="24">
        <v>2</v>
      </c>
      <c r="E20" s="26" t="s">
        <v>15</v>
      </c>
      <c r="F20" s="27"/>
      <c r="G20" s="27"/>
    </row>
    <row r="21" spans="2:7" ht="40.5" customHeight="1">
      <c r="B21" s="26">
        <v>16</v>
      </c>
      <c r="C21" s="25" t="s">
        <v>190</v>
      </c>
      <c r="D21" s="24">
        <v>1.018</v>
      </c>
      <c r="E21" s="26" t="s">
        <v>191</v>
      </c>
      <c r="F21" s="27"/>
      <c r="G21" s="27"/>
    </row>
    <row r="22" spans="2:7" ht="27">
      <c r="B22" s="26">
        <v>17</v>
      </c>
      <c r="C22" s="25" t="s">
        <v>192</v>
      </c>
      <c r="D22" s="24">
        <v>0.021</v>
      </c>
      <c r="E22" s="26" t="s">
        <v>191</v>
      </c>
      <c r="F22" s="27"/>
      <c r="G22" s="27"/>
    </row>
    <row r="23" spans="2:7" ht="40.5">
      <c r="B23" s="26">
        <v>18</v>
      </c>
      <c r="C23" s="25" t="s">
        <v>311</v>
      </c>
      <c r="D23" s="24">
        <v>3.2</v>
      </c>
      <c r="E23" s="26" t="s">
        <v>18</v>
      </c>
      <c r="F23" s="27"/>
      <c r="G23" s="27"/>
    </row>
    <row r="24" spans="2:7" ht="16.5">
      <c r="B24" s="72"/>
      <c r="C24" s="5"/>
      <c r="D24" s="6"/>
      <c r="E24" s="6"/>
      <c r="F24" s="7"/>
      <c r="G24" s="8"/>
    </row>
    <row r="25" spans="2:7" ht="12.75">
      <c r="B25" s="96" t="s">
        <v>108</v>
      </c>
      <c r="C25" s="96"/>
      <c r="D25" s="96"/>
      <c r="E25" s="96"/>
      <c r="F25" s="96"/>
      <c r="G25" s="9">
        <f>SUM(G6:G23)</f>
        <v>0</v>
      </c>
    </row>
  </sheetData>
  <sheetProtection/>
  <mergeCells count="3">
    <mergeCell ref="B25:F25"/>
    <mergeCell ref="B2:G2"/>
    <mergeCell ref="B3:G3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3.28125" style="0" bestFit="1" customWidth="1"/>
    <col min="3" max="3" width="37.28125" style="0" customWidth="1"/>
    <col min="4" max="4" width="5.8515625" style="0" bestFit="1" customWidth="1"/>
    <col min="5" max="5" width="6.00390625" style="0" bestFit="1" customWidth="1"/>
    <col min="6" max="6" width="7.28125" style="0" customWidth="1"/>
    <col min="7" max="7" width="8.57421875" style="0" customWidth="1"/>
  </cols>
  <sheetData>
    <row r="2" spans="2:7" ht="37.5" customHeight="1">
      <c r="B2" s="94" t="s">
        <v>193</v>
      </c>
      <c r="C2" s="94"/>
      <c r="D2" s="94"/>
      <c r="E2" s="94"/>
      <c r="F2" s="94"/>
      <c r="G2" s="94"/>
    </row>
    <row r="3" spans="2:7" ht="27.75" customHeight="1">
      <c r="B3" s="95"/>
      <c r="C3" s="95"/>
      <c r="D3" s="95"/>
      <c r="E3" s="95"/>
      <c r="F3" s="95"/>
      <c r="G3" s="95"/>
    </row>
    <row r="4" spans="2:7" ht="40.5">
      <c r="B4" s="59" t="s">
        <v>0</v>
      </c>
      <c r="C4" s="59" t="s">
        <v>82</v>
      </c>
      <c r="D4" s="59" t="s">
        <v>3</v>
      </c>
      <c r="E4" s="59" t="s">
        <v>83</v>
      </c>
      <c r="F4" s="59" t="s">
        <v>4</v>
      </c>
      <c r="G4" s="59" t="s">
        <v>5</v>
      </c>
    </row>
    <row r="5" spans="2:7" ht="13.5">
      <c r="B5" s="32"/>
      <c r="C5" s="32" t="s">
        <v>166</v>
      </c>
      <c r="D5" s="32"/>
      <c r="E5" s="32"/>
      <c r="F5" s="32"/>
      <c r="G5" s="32"/>
    </row>
    <row r="6" spans="2:7" ht="40.5">
      <c r="B6" s="26">
        <v>1</v>
      </c>
      <c r="C6" s="25" t="s">
        <v>167</v>
      </c>
      <c r="D6" s="24">
        <v>96</v>
      </c>
      <c r="E6" s="26" t="s">
        <v>11</v>
      </c>
      <c r="F6" s="27"/>
      <c r="G6" s="27"/>
    </row>
    <row r="7" spans="2:7" ht="27">
      <c r="B7" s="26">
        <v>2</v>
      </c>
      <c r="C7" s="25" t="s">
        <v>168</v>
      </c>
      <c r="D7" s="24">
        <v>96</v>
      </c>
      <c r="E7" s="26" t="s">
        <v>11</v>
      </c>
      <c r="F7" s="27"/>
      <c r="G7" s="27"/>
    </row>
    <row r="8" spans="2:7" ht="27">
      <c r="B8" s="26">
        <v>3</v>
      </c>
      <c r="C8" s="25" t="s">
        <v>169</v>
      </c>
      <c r="D8" s="24">
        <v>192</v>
      </c>
      <c r="E8" s="26" t="s">
        <v>11</v>
      </c>
      <c r="F8" s="27"/>
      <c r="G8" s="27"/>
    </row>
    <row r="9" spans="2:7" ht="27">
      <c r="B9" s="26">
        <v>4</v>
      </c>
      <c r="C9" s="25" t="s">
        <v>170</v>
      </c>
      <c r="D9" s="24">
        <v>96</v>
      </c>
      <c r="E9" s="26" t="s">
        <v>11</v>
      </c>
      <c r="F9" s="27"/>
      <c r="G9" s="27"/>
    </row>
    <row r="10" spans="2:7" ht="40.5">
      <c r="B10" s="26">
        <v>5</v>
      </c>
      <c r="C10" s="25" t="s">
        <v>171</v>
      </c>
      <c r="D10" s="24">
        <v>96</v>
      </c>
      <c r="E10" s="26" t="s">
        <v>11</v>
      </c>
      <c r="F10" s="27"/>
      <c r="G10" s="27"/>
    </row>
    <row r="11" spans="2:7" ht="40.5">
      <c r="B11" s="26">
        <v>6</v>
      </c>
      <c r="C11" s="25" t="s">
        <v>312</v>
      </c>
      <c r="D11" s="24">
        <v>11.2</v>
      </c>
      <c r="E11" s="26" t="s">
        <v>18</v>
      </c>
      <c r="F11" s="27"/>
      <c r="G11" s="27"/>
    </row>
    <row r="12" spans="2:7" ht="16.5">
      <c r="B12" s="4"/>
      <c r="C12" s="5"/>
      <c r="D12" s="6"/>
      <c r="E12" s="6"/>
      <c r="F12" s="7"/>
      <c r="G12" s="8"/>
    </row>
    <row r="13" spans="2:7" ht="12.75">
      <c r="B13" s="96" t="s">
        <v>108</v>
      </c>
      <c r="C13" s="96"/>
      <c r="D13" s="96"/>
      <c r="E13" s="96"/>
      <c r="F13" s="96"/>
      <c r="G13" s="9">
        <f>SUM(G6:G11)</f>
        <v>0</v>
      </c>
    </row>
  </sheetData>
  <sheetProtection/>
  <mergeCells count="3">
    <mergeCell ref="B13:F13"/>
    <mergeCell ref="B2:G2"/>
    <mergeCell ref="B3:G3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Przybylski</dc:creator>
  <cp:keywords/>
  <dc:description/>
  <cp:lastModifiedBy>Andrzej Przybylski</cp:lastModifiedBy>
  <cp:lastPrinted>2018-05-28T07:46:01Z</cp:lastPrinted>
  <dcterms:created xsi:type="dcterms:W3CDTF">2018-05-25T10:09:44Z</dcterms:created>
  <dcterms:modified xsi:type="dcterms:W3CDTF">2018-05-28T09:18:17Z</dcterms:modified>
  <cp:category/>
  <cp:version/>
  <cp:contentType/>
  <cp:contentStatus/>
</cp:coreProperties>
</file>